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pivotTables/pivotTable1.xml" ContentType="application/vnd.openxmlformats-officedocument.spreadsheetml.pivotTable+xml"/>
  <Override PartName="/xl/drawings/drawing3.xml" ContentType="application/vnd.openxmlformats-officedocument.drawing+xml"/>
  <Override PartName="/xl/charts/chart2.xml" ContentType="application/vnd.openxmlformats-officedocument.drawingml.chart+xml"/>
  <Override PartName="/xl/charts/chart3.xml" ContentType="application/vnd.openxmlformats-officedocument.drawingml.chart+xml"/>
  <Override PartName="/xl/charts/style2.xml" ContentType="application/vnd.ms-office.chartstyle+xml"/>
  <Override PartName="/xl/charts/colors2.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628"/>
  <workbookPr hidePivotFieldList="1" autoCompressPictures="0" defaultThemeVersion="166925"/>
  <mc:AlternateContent xmlns:mc="http://schemas.openxmlformats.org/markup-compatibility/2006">
    <mc:Choice Requires="x15">
      <x15ac:absPath xmlns:x15ac="http://schemas.microsoft.com/office/spreadsheetml/2010/11/ac" url="https://waterforpeople-my.sharepoint.com/personal/ewitt_waterforpeople_org/Documents/Desktop/"/>
    </mc:Choice>
  </mc:AlternateContent>
  <xr:revisionPtr revIDLastSave="35" documentId="13_ncr:1_{60DB89AC-1DAA-404E-B890-3C4B5FF027FC}" xr6:coauthVersionLast="46" xr6:coauthVersionMax="46" xr10:uidLastSave="{48313797-79C5-4A73-A6E8-A5B53DA89A01}"/>
  <bookViews>
    <workbookView xWindow="-110" yWindow="-110" windowWidth="19420" windowHeight="10420" xr2:uid="{00000000-000D-0000-FFFF-FFFF00000000}"/>
  </bookViews>
  <sheets>
    <sheet name="GUIDANCE" sheetId="13" r:id="rId1"/>
    <sheet name="GLOSSARY" sheetId="15" r:id="rId2"/>
    <sheet name="1_Profile" sheetId="5" r:id="rId3"/>
    <sheet name="2_FinancialFlows" sheetId="6" r:id="rId4"/>
    <sheet name="3_Vision" sheetId="14" r:id="rId5"/>
    <sheet name="4_Cost" sheetId="7" r:id="rId6"/>
    <sheet name="5_Source of finance" sheetId="8" r:id="rId7"/>
    <sheet name="6_Consolidate" sheetId="1" r:id="rId8"/>
    <sheet name="Data" sheetId="9" r:id="rId9"/>
  </sheets>
  <definedNames>
    <definedName name="CapEx">Data!$G$4:$G$6</definedName>
    <definedName name="CapManEx">Data!$H$4:$H$6</definedName>
    <definedName name="DSEx">Data!$J$4:$J$6</definedName>
    <definedName name="OpEx">Data!$I$4:$I$6</definedName>
  </definedNames>
  <calcPr calcId="191029"/>
  <pivotCaches>
    <pivotCache cacheId="0" r:id="rId10"/>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 xmlns:mx="http://schemas.microsoft.com/office/mac/excel/2008/main" uri="http://schemas.microsoft.com/office/mac/excel/2008/main">
      <mx:ArchID Flags="2"/>
    </ext>
  </extLst>
</workbook>
</file>

<file path=xl/calcChain.xml><?xml version="1.0" encoding="utf-8"?>
<calcChain xmlns="http://schemas.openxmlformats.org/spreadsheetml/2006/main">
  <c r="D86" i="9" l="1"/>
  <c r="D106" i="9"/>
  <c r="D105" i="9"/>
  <c r="D101" i="9"/>
  <c r="D99" i="9"/>
  <c r="D96" i="9"/>
  <c r="D95" i="9"/>
  <c r="D91" i="9"/>
  <c r="D89" i="9"/>
  <c r="D85" i="9"/>
  <c r="D81" i="9"/>
  <c r="D76" i="9"/>
  <c r="D75" i="9"/>
  <c r="D71" i="9"/>
  <c r="D66" i="9"/>
  <c r="D65" i="9"/>
  <c r="D61" i="9"/>
  <c r="D56" i="9"/>
  <c r="D55" i="9"/>
  <c r="D51" i="9"/>
  <c r="D114" i="9"/>
  <c r="D104" i="9"/>
  <c r="D94" i="9"/>
  <c r="D84" i="9"/>
  <c r="D74" i="9"/>
  <c r="D64" i="9"/>
  <c r="D54" i="9"/>
  <c r="D44" i="9"/>
  <c r="D34" i="9"/>
  <c r="D24" i="9"/>
  <c r="D79" i="9"/>
  <c r="N45" i="1"/>
  <c r="N39" i="1"/>
  <c r="E22" i="14" l="1"/>
  <c r="E23" i="14" l="1"/>
  <c r="E24" i="14" s="1"/>
  <c r="E25" i="14" s="1"/>
  <c r="E26" i="14" s="1"/>
  <c r="E27" i="14" l="1"/>
  <c r="E28" i="14" l="1"/>
  <c r="E29" i="14" l="1"/>
  <c r="E30" i="14" l="1"/>
  <c r="D109" i="9"/>
  <c r="D111" i="9"/>
  <c r="D116" i="9"/>
  <c r="D115" i="9"/>
  <c r="D43" i="9"/>
  <c r="D53" i="9"/>
  <c r="D63" i="9"/>
  <c r="D73" i="9"/>
  <c r="D83" i="9"/>
  <c r="D93" i="9"/>
  <c r="D103" i="9"/>
  <c r="D113" i="9"/>
  <c r="E31" i="14" l="1"/>
  <c r="E32" i="14" l="1"/>
  <c r="D46" i="9"/>
  <c r="D36" i="9"/>
  <c r="D26" i="9"/>
  <c r="D45" i="9"/>
  <c r="D35" i="9"/>
  <c r="D25" i="9"/>
  <c r="D33" i="9"/>
  <c r="D23" i="9"/>
  <c r="D41" i="9"/>
  <c r="D31" i="9"/>
  <c r="D21" i="9"/>
  <c r="D30" i="9"/>
  <c r="D40" i="9"/>
  <c r="D50" i="9"/>
  <c r="D60" i="9"/>
  <c r="D70" i="9"/>
  <c r="D80" i="9"/>
  <c r="D90" i="9"/>
  <c r="D100" i="9"/>
  <c r="D110" i="9"/>
  <c r="D20" i="9"/>
  <c r="D69" i="9" l="1"/>
  <c r="D59" i="9"/>
  <c r="D49" i="9"/>
  <c r="D39" i="9"/>
  <c r="D29" i="9"/>
  <c r="D19" i="9"/>
  <c r="D28" i="9" l="1"/>
  <c r="D38" i="9"/>
  <c r="D48" i="9"/>
  <c r="D58" i="9"/>
  <c r="D68" i="9"/>
  <c r="D78" i="9"/>
  <c r="D88" i="9"/>
  <c r="D98" i="9"/>
  <c r="D108" i="9"/>
  <c r="D18" i="9"/>
  <c r="D107" i="9"/>
  <c r="D112" i="9" s="1"/>
  <c r="D97" i="9"/>
  <c r="D102" i="9" s="1"/>
  <c r="D87" i="9"/>
  <c r="D77" i="9"/>
  <c r="D67" i="9"/>
  <c r="D72" i="9" s="1"/>
  <c r="D57" i="9"/>
  <c r="D62" i="9" s="1"/>
  <c r="D47" i="9"/>
  <c r="D52" i="9" s="1"/>
  <c r="D37" i="9"/>
  <c r="D42" i="9" s="1"/>
  <c r="D27" i="9"/>
  <c r="D32" i="9" s="1"/>
  <c r="D17" i="9"/>
  <c r="E22" i="9" l="1"/>
  <c r="D22" i="9"/>
  <c r="E82" i="9"/>
  <c r="D82" i="9"/>
  <c r="D92" i="9"/>
  <c r="E102" i="9"/>
  <c r="C102" i="9" s="1"/>
  <c r="E72" i="9"/>
  <c r="C72" i="9" s="1"/>
  <c r="E62" i="9"/>
  <c r="C62" i="9" s="1"/>
  <c r="E42" i="9"/>
  <c r="C42" i="9" s="1"/>
  <c r="O45" i="1" s="1"/>
  <c r="E32" i="9"/>
  <c r="C32" i="9" s="1"/>
  <c r="E112" i="9"/>
  <c r="C112" i="9" s="1"/>
  <c r="C82" i="9"/>
  <c r="E52" i="9"/>
  <c r="C52" i="9" s="1"/>
  <c r="E92" i="9"/>
  <c r="C92" i="9" s="1"/>
  <c r="C22" i="9"/>
  <c r="O39" i="1" s="1"/>
  <c r="N66" i="1" l="1"/>
  <c r="O66" i="1"/>
  <c r="N63" i="1"/>
  <c r="O63" i="1"/>
  <c r="N60" i="1"/>
  <c r="O60" i="1"/>
  <c r="N54" i="1"/>
  <c r="O54" i="1"/>
  <c r="N51" i="1"/>
  <c r="O51" i="1"/>
  <c r="N48" i="1"/>
  <c r="O48" i="1"/>
  <c r="N42" i="1"/>
  <c r="O42" i="1"/>
  <c r="N57" i="1"/>
  <c r="O57" i="1"/>
  <c r="O69" i="1" l="1"/>
  <c r="N69" i="1"/>
  <c r="A7" i="7"/>
  <c r="A8" i="7" l="1"/>
  <c r="A24" i="9"/>
  <c r="A20" i="9"/>
  <c r="A18" i="9"/>
  <c r="A17" i="9"/>
  <c r="G21" i="14"/>
  <c r="C4" i="8"/>
  <c r="G22" i="14" l="1"/>
  <c r="G23" i="14" s="1"/>
  <c r="A22" i="14"/>
  <c r="H21" i="14"/>
  <c r="H22" i="14"/>
  <c r="A23" i="14"/>
  <c r="A9" i="7"/>
  <c r="A34" i="9"/>
  <c r="A30" i="9"/>
  <c r="A27" i="9"/>
  <c r="A28" i="9"/>
  <c r="D4" i="8"/>
  <c r="A21" i="9"/>
  <c r="A23" i="9"/>
  <c r="A22" i="9"/>
  <c r="A26" i="9"/>
  <c r="A25" i="9"/>
  <c r="A19" i="9"/>
  <c r="G24" i="14" l="1"/>
  <c r="H23" i="14"/>
  <c r="A24" i="14"/>
  <c r="E4" i="8"/>
  <c r="A36" i="9"/>
  <c r="A35" i="9"/>
  <c r="A33" i="9"/>
  <c r="A32" i="9"/>
  <c r="A31" i="9"/>
  <c r="A29" i="9"/>
  <c r="A10" i="7"/>
  <c r="A44" i="9"/>
  <c r="A40" i="9"/>
  <c r="A38" i="9"/>
  <c r="A37" i="9"/>
  <c r="G25" i="14" l="1"/>
  <c r="H24" i="14"/>
  <c r="A25" i="14"/>
  <c r="F4" i="8"/>
  <c r="A43" i="9"/>
  <c r="A42" i="9"/>
  <c r="A41" i="9"/>
  <c r="A46" i="9"/>
  <c r="A45" i="9"/>
  <c r="A39" i="9"/>
  <c r="A11" i="7"/>
  <c r="A54" i="9"/>
  <c r="A50" i="9"/>
  <c r="A48" i="9"/>
  <c r="A47" i="9"/>
  <c r="G26" i="14" l="1"/>
  <c r="A26" i="14"/>
  <c r="H25" i="14"/>
  <c r="G4" i="8"/>
  <c r="A53" i="9"/>
  <c r="A52" i="9"/>
  <c r="A56" i="9"/>
  <c r="A51" i="9"/>
  <c r="A55" i="9"/>
  <c r="A49" i="9"/>
  <c r="A12" i="7"/>
  <c r="A64" i="9"/>
  <c r="A60" i="9"/>
  <c r="A57" i="9"/>
  <c r="A58" i="9"/>
  <c r="G27" i="14" l="1"/>
  <c r="A27" i="14"/>
  <c r="H26" i="14"/>
  <c r="H4" i="8"/>
  <c r="A61" i="9"/>
  <c r="A66" i="9"/>
  <c r="A65" i="9"/>
  <c r="A59" i="9"/>
  <c r="A63" i="9"/>
  <c r="A62" i="9"/>
  <c r="A13" i="7"/>
  <c r="A74" i="9"/>
  <c r="A70" i="9"/>
  <c r="A67" i="9"/>
  <c r="A68" i="9"/>
  <c r="A81" i="9" l="1"/>
  <c r="A79" i="9"/>
  <c r="A82" i="9"/>
  <c r="G28" i="14"/>
  <c r="A28" i="14"/>
  <c r="H27" i="14"/>
  <c r="I4" i="8"/>
  <c r="A76" i="9"/>
  <c r="A75" i="9"/>
  <c r="A69" i="9"/>
  <c r="A73" i="9"/>
  <c r="A72" i="9"/>
  <c r="A71" i="9"/>
  <c r="A14" i="7"/>
  <c r="A84" i="9"/>
  <c r="A80" i="9"/>
  <c r="A77" i="9"/>
  <c r="A78" i="9"/>
  <c r="G29" i="14" l="1"/>
  <c r="H28" i="14"/>
  <c r="A29" i="14"/>
  <c r="J4" i="8"/>
  <c r="A83" i="9"/>
  <c r="A86" i="9"/>
  <c r="A85" i="9"/>
  <c r="A15" i="7"/>
  <c r="A94" i="9"/>
  <c r="A90" i="9"/>
  <c r="A88" i="9"/>
  <c r="A87" i="9"/>
  <c r="G30" i="14" l="1"/>
  <c r="H29" i="14"/>
  <c r="A30" i="14"/>
  <c r="A16" i="7"/>
  <c r="A104" i="9"/>
  <c r="A100" i="9"/>
  <c r="A97" i="9"/>
  <c r="A98" i="9"/>
  <c r="K4" i="8"/>
  <c r="A89" i="9"/>
  <c r="A96" i="9"/>
  <c r="A92" i="9"/>
  <c r="A91" i="9"/>
  <c r="A93" i="9"/>
  <c r="A95" i="9"/>
  <c r="G31" i="14" l="1"/>
  <c r="A31" i="14"/>
  <c r="H30" i="14"/>
  <c r="L4" i="8"/>
  <c r="A103" i="9"/>
  <c r="A99" i="9"/>
  <c r="A106" i="9"/>
  <c r="A105" i="9"/>
  <c r="A102" i="9"/>
  <c r="A101" i="9"/>
  <c r="A114" i="9"/>
  <c r="A110" i="9"/>
  <c r="A107" i="9"/>
  <c r="A108" i="9"/>
  <c r="A32" i="14" l="1"/>
  <c r="H31" i="14"/>
  <c r="A116" i="9"/>
  <c r="A115" i="9"/>
  <c r="A112" i="9"/>
  <c r="A111" i="9"/>
  <c r="A109" i="9"/>
  <c r="A113" i="9"/>
</calcChain>
</file>

<file path=xl/sharedStrings.xml><?xml version="1.0" encoding="utf-8"?>
<sst xmlns="http://schemas.openxmlformats.org/spreadsheetml/2006/main" count="441" uniqueCount="173">
  <si>
    <t>CapEx</t>
    <phoneticPr fontId="2" type="noConversion"/>
  </si>
  <si>
    <t>CapManEx</t>
    <phoneticPr fontId="2" type="noConversion"/>
  </si>
  <si>
    <t>OpEx</t>
    <phoneticPr fontId="2" type="noConversion"/>
  </si>
  <si>
    <t>Dsexp</t>
    <phoneticPr fontId="2" type="noConversion"/>
  </si>
  <si>
    <t>Taxes</t>
  </si>
  <si>
    <t>Tariff</t>
  </si>
  <si>
    <t>CapEx</t>
  </si>
  <si>
    <t>CapManEx</t>
  </si>
  <si>
    <t>OpEx</t>
  </si>
  <si>
    <t>DirSup</t>
  </si>
  <si>
    <t>Year</t>
  </si>
  <si>
    <t>Cost</t>
  </si>
  <si>
    <t>Source</t>
  </si>
  <si>
    <t>Cost category</t>
  </si>
  <si>
    <t>Row Labels</t>
  </si>
  <si>
    <t>Grand Total</t>
  </si>
  <si>
    <t>Column Labels</t>
  </si>
  <si>
    <t>Sum of Cost</t>
  </si>
  <si>
    <t>Category</t>
  </si>
  <si>
    <t>Rural</t>
  </si>
  <si>
    <t>Urban</t>
  </si>
  <si>
    <t>Coverage rate</t>
  </si>
  <si>
    <t xml:space="preserve">Water </t>
  </si>
  <si>
    <t>Sanitation</t>
  </si>
  <si>
    <t>Private operator</t>
  </si>
  <si>
    <t>WASAC utility</t>
  </si>
  <si>
    <t>Years</t>
  </si>
  <si>
    <t>Source of finance</t>
  </si>
  <si>
    <t>Transfers</t>
  </si>
  <si>
    <t>Type of cost</t>
  </si>
  <si>
    <t>DSEx</t>
  </si>
  <si>
    <t>WASAC Development</t>
  </si>
  <si>
    <t>WASAC Utility</t>
  </si>
  <si>
    <t>Community</t>
  </si>
  <si>
    <t>District</t>
  </si>
  <si>
    <t>Service Provider</t>
  </si>
  <si>
    <t>Private Operator</t>
  </si>
  <si>
    <t>Type of system</t>
    <phoneticPr fontId="2" type="noConversion"/>
  </si>
  <si>
    <t>Rural/urban</t>
    <phoneticPr fontId="2" type="noConversion"/>
  </si>
  <si>
    <t xml:space="preserve">Area </t>
    <phoneticPr fontId="2" type="noConversion"/>
  </si>
  <si>
    <t>Service provider</t>
    <phoneticPr fontId="2" type="noConversion"/>
  </si>
  <si>
    <t>PO/Community/WASAC</t>
    <phoneticPr fontId="2" type="noConversion"/>
  </si>
  <si>
    <t>Area</t>
    <phoneticPr fontId="2" type="noConversion"/>
  </si>
  <si>
    <t>Growth rate</t>
    <phoneticPr fontId="2" type="noConversion"/>
  </si>
  <si>
    <t>Total</t>
    <phoneticPr fontId="2" type="noConversion"/>
  </si>
  <si>
    <t>1. DEMOGRAPHICS</t>
  </si>
  <si>
    <t>2. WATER AND SANITATION SERVICES</t>
  </si>
  <si>
    <t>DISTRICT NAME</t>
  </si>
  <si>
    <t>PROVINCE</t>
  </si>
  <si>
    <t>Insert</t>
  </si>
  <si>
    <t>Total population</t>
  </si>
  <si>
    <t>Sub-sector</t>
  </si>
  <si>
    <t>Handwashing with soap</t>
  </si>
  <si>
    <t>WASH in schools</t>
  </si>
  <si>
    <t>WASH in health centres</t>
  </si>
  <si>
    <t>Water</t>
  </si>
  <si>
    <t>SERVICE LEVELS</t>
  </si>
  <si>
    <t>COVERAGE</t>
  </si>
  <si>
    <t>Hygiene</t>
  </si>
  <si>
    <t>Improved</t>
  </si>
  <si>
    <t>Basic</t>
  </si>
  <si>
    <t>Limited</t>
  </si>
  <si>
    <t>No service</t>
  </si>
  <si>
    <t>% of the district population with access to the various levels of service</t>
  </si>
  <si>
    <t>Handpump</t>
  </si>
  <si>
    <t>Piped scheme</t>
  </si>
  <si>
    <t>1. FUNDING FLOWS IN DISTRICT</t>
  </si>
  <si>
    <t>Percentage</t>
  </si>
  <si>
    <t>Area</t>
  </si>
  <si>
    <t xml:space="preserve">Service provider </t>
  </si>
  <si>
    <t>DSexp</t>
  </si>
  <si>
    <t>Community/Individual</t>
  </si>
  <si>
    <t>Entity: WASAC utility
Source: Tariff</t>
  </si>
  <si>
    <t>Entity: PO
Source: Tariff</t>
  </si>
  <si>
    <t>Entity: community
 Source: Tariff</t>
  </si>
  <si>
    <t xml:space="preserve">Financial flows - only WASAC utility as service provider
</t>
  </si>
  <si>
    <t xml:space="preserve">Financial flows - WASAC utility and Private Operator as service providers
</t>
  </si>
  <si>
    <t xml:space="preserve">Financial flows - WASAC utility, Communities and Private Operator as service providers
</t>
  </si>
  <si>
    <t xml:space="preserve">Financial flows - WASAC utility and Communities as service providers
</t>
  </si>
  <si>
    <t xml:space="preserve">Financial flows - Only Private Operator as service providers
</t>
  </si>
  <si>
    <t>Total</t>
  </si>
  <si>
    <t>To be adapted based on the district context</t>
  </si>
  <si>
    <t xml:space="preserve">COST CATEGORY AND FUNDING CHANNELS
</t>
  </si>
  <si>
    <t>OVERVIEW OF COVERAGE PROGRESSION</t>
  </si>
  <si>
    <t>Water supply</t>
  </si>
  <si>
    <t>DESIGN REFERENCE</t>
  </si>
  <si>
    <t>Number of users</t>
  </si>
  <si>
    <t>Piped schemes</t>
  </si>
  <si>
    <t>TARGETS AND MILESTONES FOR ACHIEVING UNIVERSAL ACCESS</t>
  </si>
  <si>
    <t>Number of new beneficiaries</t>
  </si>
  <si>
    <t>Total people served</t>
  </si>
  <si>
    <t>Insert map</t>
  </si>
  <si>
    <t>Central government transfers</t>
  </si>
  <si>
    <t>Local taxes</t>
  </si>
  <si>
    <t>District development partners</t>
  </si>
  <si>
    <t>Tariffs </t>
  </si>
  <si>
    <t>Royalties </t>
  </si>
  <si>
    <t>Dsexp</t>
  </si>
  <si>
    <t>Number of systems</t>
  </si>
  <si>
    <t>Royalties</t>
  </si>
  <si>
    <t>TABLE AT DISTRICT LEVEL</t>
  </si>
  <si>
    <t>Entity: WASAC Dvpt 
Source: Central government transfers, Local taxes and District development partners</t>
  </si>
  <si>
    <t>Entity: WASAC Dvpt, District
Source: Central government transfers, Local taxes and District development partners</t>
  </si>
  <si>
    <t>Entity: WASAC Dvpt, District 
Source: Central government transfers, Local taxes and District development partners</t>
  </si>
  <si>
    <t>PURPOSE OF THE TOOL</t>
  </si>
  <si>
    <t>DESCRIPTION OF THE TOOL</t>
  </si>
  <si>
    <t>DATA REQUIREMENTS</t>
  </si>
  <si>
    <t>OVERVIEW OF WATER SYSTEMS</t>
  </si>
  <si>
    <t>FINANCIAL FLOWS</t>
  </si>
  <si>
    <t xml:space="preserve">Please select the appropriate diagramme and fill in the table on that basis. These diagrammes are only used as background to explain the sources of fundings and responsibility. </t>
  </si>
  <si>
    <t>VISION</t>
  </si>
  <si>
    <t>This tab provides an overview of the revenue generated and available at district for the next 10 years.</t>
  </si>
  <si>
    <t xml:space="preserve">Financial flows - WASAC utility and Communities and Private Operator as service providers
</t>
  </si>
  <si>
    <t xml:space="preserve">The tool is made of 6 tabs that aggregate data generated in other tools. This means tabs 1 to 5 need to be filled in manually whilst tab 6 generates a consolidated view. </t>
  </si>
  <si>
    <t>Tab 1. PROFILE</t>
  </si>
  <si>
    <t>Tab 2. FINANCIAL FLOWS</t>
  </si>
  <si>
    <t>This tab provides an overview of the current water supply services available in the dsitrict.</t>
  </si>
  <si>
    <t xml:space="preserve">This tab presents all possible financial flows options that can exist in a given district to fund water supply services. This tab serves as background and enables the user to select the most appropriate diagramme, corresponding to the situation in its district. 
</t>
  </si>
  <si>
    <t>Tab 3. VISION</t>
  </si>
  <si>
    <t xml:space="preserve">This tab provides an overview of the district vision in terms of targets and milestones. This tab will be inputted based on seperate discussions with the district. </t>
  </si>
  <si>
    <t>Tab 4. COSTS</t>
  </si>
  <si>
    <t>Tab 5. SOURCE OF FINANCE</t>
  </si>
  <si>
    <t xml:space="preserve">This tab aggregates all costs calculated in separate tools at district level and provides an overview of all expenditure required to provide and maintain water services for the coming 10 years. </t>
  </si>
  <si>
    <t>Tab 6. CONSOLIDATE</t>
  </si>
  <si>
    <t xml:space="preserve">This district planning tool is designed for district planners,  district decision makers or organisations supporting these stakeholders in developing a 10 year strategic plan for the provision of universal and sustainable water supply. It is based on prior understanding of current services provided in the district, costs of service provision and revenue available to cover these costs and provides a consolidated overview of these elements, in view of informing discussion and decision-making.   </t>
  </si>
  <si>
    <t>ADDITIONAL READING</t>
  </si>
  <si>
    <t xml:space="preserve">This tool is designed to be used at district level and considers the district as a geographical unit, as the scale of analysis, regardless of the service provision models in place. </t>
  </si>
  <si>
    <t>The tool relies on manual entry of data related to i) current services, ii) district vision, iii) expenditure requirements, iii) source of finance. This data will be generated and aggregated in other tools and inputted in this tool (and initial assumptions carried over).</t>
  </si>
  <si>
    <t>Reference year</t>
  </si>
  <si>
    <t>DISTRICT</t>
  </si>
  <si>
    <t>Source of information to be inserted for reference under the table</t>
  </si>
  <si>
    <t>Insert map of the district with a representation of the service levels per area</t>
  </si>
  <si>
    <t>DISTRICT PROFILE</t>
  </si>
  <si>
    <t>COSTS OF SERVICE PROVISION</t>
  </si>
  <si>
    <t>SOURCES OF FINANCE</t>
  </si>
  <si>
    <t>Corresponding cost</t>
  </si>
  <si>
    <t>Cost categories</t>
  </si>
  <si>
    <t>Cost categories: Costing and budgeting tools, IRC, 2017.</t>
  </si>
  <si>
    <t xml:space="preserve">District planning processes: Guidance for developing a district WASH plan, W4P and Aguaconsult, 2018
</t>
  </si>
  <si>
    <t>Direct Support</t>
  </si>
  <si>
    <t>Indirect Support</t>
  </si>
  <si>
    <t>Cost of Capital</t>
  </si>
  <si>
    <t>Life cycle costs</t>
  </si>
  <si>
    <t>Capital Expenditure (CapEx)</t>
  </si>
  <si>
    <t>Operation Expenditure (OpEx)</t>
  </si>
  <si>
    <t>Capital Maintenance Expenditure (CapManEx)</t>
  </si>
  <si>
    <t>refer to all the costs that are incurred in the various phases in the life-cycle of a water services; from the implementation of the infrastructure, to its operation and maintenance, and eventual replacement. If certain costs are left out, this is sooner or later reflected in a reduced level of service and poor sustainability. </t>
  </si>
  <si>
    <t>the initial investment in the development of a water or sanitation system, referring to both the investment costs into infrastructure as well as costs related to the mobilisation of the community.</t>
  </si>
  <si>
    <t>recurrent (regular, ongoing) expenditure on labour (salary for staff), costs for management (transport, fuel), energy and chemicals, materials, and minor repairs of the infrastructure.</t>
  </si>
  <si>
    <t>expenditure on asset renewal, replacement and rehabilitation of the infrastructure.</t>
  </si>
  <si>
    <t>expenditure on both pre- and post-construction support activities directed to local-level stakeholders, users or user groups</t>
  </si>
  <si>
    <t>includes government macro-level planning and policy making, plus developing and maintaining frameworks and institutional arrangements and capacity building for professionals and technicians. The expenditures are not tied to a particular programme or project.</t>
  </si>
  <si>
    <t>is the expense of financing a programme or project and includes loan repayments and the cost of tying up scarce capital. In the case of private sector investment, the cost of capital includes what should be a ‘fair profit’, to be distributed as dividends. The cost of capital may vary depending on the access lower-cost public capital (at a risk-free rate).</t>
  </si>
  <si>
    <t>is the amount paid by the private operator to the district for having the right to deliver water services. In Rwanda, they are only implemented in rural areas.</t>
  </si>
  <si>
    <t>is the amount charged to customers to recover cost (supplying, billing and collecting) and in certain cases for profit margin.</t>
  </si>
  <si>
    <t>is the amount provided under loan or grants by international partners to the district directly.</t>
  </si>
  <si>
    <t>is the amount paid by users to the district.</t>
  </si>
  <si>
    <t>is the amount provided by central government to the district .</t>
  </si>
  <si>
    <t xml:space="preserve">Public tap </t>
  </si>
  <si>
    <t>NUMBER OF SYSTEMS TO BUILD TO ACHIEVE VISION</t>
  </si>
  <si>
    <t>Entity: District
Source: Central government transfers, Local taxes, Royalties and District development partners</t>
  </si>
  <si>
    <t>Engineering design</t>
  </si>
  <si>
    <t>CapManEx Tool</t>
  </si>
  <si>
    <t>AtWhatCost</t>
  </si>
  <si>
    <t>Direct Support Cost</t>
  </si>
  <si>
    <t>Source of information from other tools</t>
  </si>
  <si>
    <t>Gravity</t>
  </si>
  <si>
    <t>Motorized Pumping</t>
  </si>
  <si>
    <t>`</t>
  </si>
  <si>
    <t xml:space="preserve">This tab consolidates all expenditure required and revenue available to provide universal and sustainable water supply in the district. It highlights the funding gap which serves as a basis for revising assumptions or the district vision for service provision.  Once the data has been inputted in the others tab, the user needs to right clik on the tab and "Refresh" it, to take into account the new data. </t>
  </si>
  <si>
    <t>Gap</t>
  </si>
  <si>
    <t>Surplus</t>
  </si>
  <si>
    <t>GUIDANCE TO USERS OF THE "DISTRICT CONSOLIDATED FINANCE TOOL"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</si>
</sst>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RWF]\ * #,##0.00_);_([$RWF]\ * \(#,##0.00\);_([$RWF]\ * &quot;-&quot;??_);_(@_)"/>
  </numFmts>
  <fonts count="17" x14ac:knownFonts="1">
    <font>
      <sz val="11"/>
      <color theme="1"/>
      <name val="Calibri"/>
      <family val="2"/>
      <scheme val="minor"/>
    </font>
    <font>
      <b/>
      <sz val="11"/>
      <color theme="1"/>
      <name val="Calibri"/>
      <family val="2"/>
      <scheme val="minor"/>
    </font>
    <font>
      <sz val="8"/>
      <name val="Verdana"/>
      <family val="2"/>
    </font>
    <font>
      <b/>
      <sz val="11"/>
      <color indexed="8"/>
      <name val="Calibri"/>
      <family val="2"/>
    </font>
    <font>
      <i/>
      <sz val="11"/>
      <color theme="1"/>
      <name val="Calibri"/>
      <family val="2"/>
      <scheme val="minor"/>
    </font>
    <font>
      <b/>
      <sz val="11"/>
      <color rgb="FFED4267"/>
      <name val="Calibri"/>
      <family val="2"/>
    </font>
    <font>
      <b/>
      <sz val="20"/>
      <color rgb="FFED4267"/>
      <name val="Calibri"/>
      <family val="2"/>
    </font>
    <font>
      <sz val="12"/>
      <name val="Calibri"/>
      <family val="2"/>
    </font>
    <font>
      <b/>
      <sz val="11"/>
      <color rgb="FFED4267"/>
      <name val="Calibri"/>
      <family val="2"/>
      <scheme val="minor"/>
    </font>
    <font>
      <b/>
      <sz val="11"/>
      <color rgb="FFE33D8A"/>
      <name val="Calibri"/>
      <family val="2"/>
    </font>
    <font>
      <sz val="11"/>
      <color rgb="FFE33D8A"/>
      <name val="Calibri"/>
      <family val="2"/>
    </font>
    <font>
      <b/>
      <sz val="20"/>
      <color rgb="FFE33D8A"/>
      <name val="Calibri"/>
      <family val="2"/>
    </font>
    <font>
      <b/>
      <sz val="11"/>
      <color rgb="FFE33D8A"/>
      <name val="Calibri"/>
      <family val="2"/>
      <scheme val="minor"/>
    </font>
    <font>
      <sz val="11"/>
      <color rgb="FFE33D8A"/>
      <name val="Calibri"/>
      <family val="2"/>
      <scheme val="minor"/>
    </font>
    <font>
      <b/>
      <sz val="11"/>
      <color theme="1"/>
      <name val="Calibri"/>
      <family val="2"/>
    </font>
    <font>
      <u/>
      <sz val="11"/>
      <color theme="10"/>
      <name val="Calibri"/>
      <family val="2"/>
      <scheme val="minor"/>
    </font>
    <font>
      <sz val="11"/>
      <color theme="1"/>
      <name val="Calibri"/>
      <family val="2"/>
      <scheme val="minor"/>
    </font>
  </fonts>
  <fills count="8">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rgb="FF6AC9CE"/>
        <bgColor indexed="64"/>
      </patternFill>
    </fill>
    <fill>
      <patternFill patternType="solid">
        <fgColor rgb="FFF9D7E6"/>
        <bgColor indexed="64"/>
      </patternFill>
    </fill>
    <fill>
      <patternFill patternType="solid">
        <fgColor theme="2"/>
        <bgColor indexed="64"/>
      </patternFill>
    </fill>
    <fill>
      <patternFill patternType="solid">
        <fgColor theme="2" tint="-0.249977111117893"/>
        <bgColor indexed="64"/>
      </patternFill>
    </fill>
  </fills>
  <borders count="20">
    <border>
      <left/>
      <right/>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rgb="FF999999"/>
      </left>
      <right/>
      <top style="thin">
        <color rgb="FF999999"/>
      </top>
      <bottom/>
      <diagonal/>
    </border>
    <border>
      <left style="thin">
        <color indexed="65"/>
      </left>
      <right/>
      <top style="thin">
        <color rgb="FF999999"/>
      </top>
      <bottom/>
      <diagonal/>
    </border>
    <border>
      <left style="thin">
        <color indexed="65"/>
      </left>
      <right style="thin">
        <color rgb="FF999999"/>
      </right>
      <top style="thin">
        <color rgb="FF999999"/>
      </top>
      <bottom/>
      <diagonal/>
    </border>
    <border>
      <left/>
      <right/>
      <top style="thin">
        <color rgb="FF999999"/>
      </top>
      <bottom/>
      <diagonal/>
    </border>
    <border>
      <left style="thin">
        <color rgb="FF999999"/>
      </left>
      <right/>
      <top style="thin">
        <color indexed="65"/>
      </top>
      <bottom/>
      <diagonal/>
    </border>
    <border>
      <left/>
      <right/>
      <top style="thin">
        <color indexed="65"/>
      </top>
      <bottom/>
      <diagonal/>
    </border>
    <border>
      <left style="thin">
        <color rgb="FF999999"/>
      </left>
      <right/>
      <top style="thin">
        <color rgb="FF999999"/>
      </top>
      <bottom style="thin">
        <color rgb="FF999999"/>
      </bottom>
      <diagonal/>
    </border>
    <border>
      <left/>
      <right/>
      <top style="thin">
        <color rgb="FF999999"/>
      </top>
      <bottom style="thin">
        <color rgb="FF999999"/>
      </bottom>
      <diagonal/>
    </border>
    <border>
      <left style="thin">
        <color indexed="64"/>
      </left>
      <right/>
      <top/>
      <bottom/>
      <diagonal/>
    </border>
    <border>
      <left style="thin">
        <color rgb="FF999999"/>
      </left>
      <right style="thin">
        <color rgb="FF999999"/>
      </right>
      <top style="thin">
        <color rgb="FF999999"/>
      </top>
      <bottom/>
      <diagonal/>
    </border>
    <border>
      <left style="thin">
        <color rgb="FF999999"/>
      </left>
      <right style="thin">
        <color rgb="FF999999"/>
      </right>
      <top style="thin">
        <color indexed="65"/>
      </top>
      <bottom/>
      <diagonal/>
    </border>
    <border>
      <left style="thin">
        <color rgb="FF999999"/>
      </left>
      <right style="thin">
        <color rgb="FF999999"/>
      </right>
      <top style="thin">
        <color rgb="FF999999"/>
      </top>
      <bottom style="thin">
        <color rgb="FF999999"/>
      </bottom>
      <diagonal/>
    </border>
  </borders>
  <cellStyleXfs count="3">
    <xf numFmtId="0" fontId="0" fillId="0" borderId="0"/>
    <xf numFmtId="0" fontId="15" fillId="0" borderId="0" applyNumberFormat="0" applyFill="0" applyBorder="0" applyAlignment="0" applyProtection="0"/>
    <xf numFmtId="9" fontId="16" fillId="0" borderId="0" applyFont="0" applyFill="0" applyBorder="0" applyAlignment="0" applyProtection="0"/>
  </cellStyleXfs>
  <cellXfs count="110">
    <xf numFmtId="0" fontId="0" fillId="0" borderId="0" xfId="0"/>
    <xf numFmtId="0" fontId="0" fillId="2" borderId="0" xfId="0" applyFill="1"/>
    <xf numFmtId="0" fontId="0" fillId="2" borderId="2" xfId="0" applyFill="1" applyBorder="1"/>
    <xf numFmtId="0" fontId="1" fillId="2" borderId="0" xfId="0" applyFont="1" applyFill="1"/>
    <xf numFmtId="0" fontId="1" fillId="2" borderId="2" xfId="0" applyFont="1" applyFill="1" applyBorder="1"/>
    <xf numFmtId="0" fontId="0" fillId="2" borderId="0" xfId="0" applyFill="1" applyAlignment="1">
      <alignment horizontal="center" vertical="center"/>
    </xf>
    <xf numFmtId="0" fontId="0" fillId="2" borderId="2" xfId="0" applyFill="1" applyBorder="1" applyAlignment="1">
      <alignment horizontal="center" vertical="center"/>
    </xf>
    <xf numFmtId="0" fontId="3" fillId="2" borderId="0" xfId="0" applyFont="1" applyFill="1"/>
    <xf numFmtId="0" fontId="4" fillId="2" borderId="0" xfId="0" applyFont="1" applyFill="1"/>
    <xf numFmtId="0" fontId="4" fillId="3" borderId="1" xfId="0" applyFont="1" applyFill="1" applyBorder="1"/>
    <xf numFmtId="0" fontId="5" fillId="2" borderId="0" xfId="0" applyFont="1" applyFill="1"/>
    <xf numFmtId="0" fontId="6" fillId="2" borderId="0" xfId="0" applyFont="1" applyFill="1"/>
    <xf numFmtId="0" fontId="3" fillId="4" borderId="2" xfId="0" applyFont="1" applyFill="1" applyBorder="1"/>
    <xf numFmtId="0" fontId="4" fillId="2" borderId="2" xfId="0" applyFont="1" applyFill="1" applyBorder="1"/>
    <xf numFmtId="0" fontId="4" fillId="0" borderId="0" xfId="0" applyFont="1"/>
    <xf numFmtId="0" fontId="3" fillId="4" borderId="4" xfId="0" applyFont="1" applyFill="1" applyBorder="1" applyAlignment="1">
      <alignment horizontal="center" vertical="center"/>
    </xf>
    <xf numFmtId="0" fontId="1" fillId="0" borderId="0" xfId="0" applyFont="1"/>
    <xf numFmtId="0" fontId="8" fillId="0" borderId="0" xfId="0" applyFont="1" applyAlignment="1">
      <alignment wrapText="1"/>
    </xf>
    <xf numFmtId="0" fontId="8" fillId="0" borderId="0" xfId="0" applyFont="1"/>
    <xf numFmtId="0" fontId="0" fillId="0" borderId="2" xfId="0" applyBorder="1"/>
    <xf numFmtId="0" fontId="0" fillId="0" borderId="5" xfId="0" applyBorder="1"/>
    <xf numFmtId="0" fontId="1" fillId="0" borderId="5" xfId="0" applyFont="1" applyBorder="1"/>
    <xf numFmtId="0" fontId="3" fillId="4" borderId="2" xfId="0" applyFont="1" applyFill="1" applyBorder="1" applyAlignment="1">
      <alignment horizontal="center"/>
    </xf>
    <xf numFmtId="0" fontId="4" fillId="0" borderId="0" xfId="0" applyFont="1" applyFill="1"/>
    <xf numFmtId="0" fontId="0" fillId="0" borderId="0" xfId="0" applyFill="1"/>
    <xf numFmtId="0" fontId="0" fillId="0" borderId="0" xfId="0" applyFill="1" applyBorder="1"/>
    <xf numFmtId="0" fontId="0" fillId="0" borderId="0" xfId="0" applyAlignment="1">
      <alignment horizontal="center" vertical="center"/>
    </xf>
    <xf numFmtId="0" fontId="0" fillId="0" borderId="0" xfId="0" applyAlignment="1">
      <alignment horizontal="center"/>
    </xf>
    <xf numFmtId="0" fontId="0" fillId="2" borderId="8" xfId="0" applyFill="1" applyBorder="1"/>
    <xf numFmtId="0" fontId="0" fillId="2" borderId="9" xfId="0" applyFill="1" applyBorder="1"/>
    <xf numFmtId="0" fontId="0" fillId="2" borderId="10" xfId="0" applyFill="1" applyBorder="1"/>
    <xf numFmtId="0" fontId="0" fillId="2" borderId="11" xfId="0" applyFill="1" applyBorder="1"/>
    <xf numFmtId="0" fontId="0" fillId="2" borderId="8" xfId="0" applyFill="1" applyBorder="1" applyAlignment="1">
      <alignment horizontal="left"/>
    </xf>
    <xf numFmtId="0" fontId="0" fillId="2" borderId="8" xfId="0" applyNumberFormat="1" applyFill="1" applyBorder="1"/>
    <xf numFmtId="0" fontId="0" fillId="2" borderId="11" xfId="0" applyNumberFormat="1" applyFill="1" applyBorder="1"/>
    <xf numFmtId="0" fontId="0" fillId="2" borderId="12" xfId="0" applyFill="1" applyBorder="1" applyAlignment="1">
      <alignment horizontal="left" indent="1"/>
    </xf>
    <xf numFmtId="0" fontId="0" fillId="2" borderId="12" xfId="0" applyNumberFormat="1" applyFill="1" applyBorder="1"/>
    <xf numFmtId="0" fontId="0" fillId="2" borderId="13" xfId="0" applyNumberFormat="1" applyFill="1" applyBorder="1"/>
    <xf numFmtId="0" fontId="0" fillId="2" borderId="12" xfId="0" applyFill="1" applyBorder="1" applyAlignment="1">
      <alignment horizontal="left"/>
    </xf>
    <xf numFmtId="0" fontId="0" fillId="2" borderId="14" xfId="0" applyFill="1" applyBorder="1" applyAlignment="1">
      <alignment horizontal="left"/>
    </xf>
    <xf numFmtId="0" fontId="0" fillId="2" borderId="14" xfId="0" applyNumberFormat="1" applyFill="1" applyBorder="1"/>
    <xf numFmtId="0" fontId="0" fillId="2" borderId="15" xfId="0" applyNumberFormat="1" applyFill="1" applyBorder="1"/>
    <xf numFmtId="0" fontId="4" fillId="2" borderId="0" xfId="0" applyFont="1" applyFill="1" applyAlignment="1">
      <alignment vertical="center"/>
    </xf>
    <xf numFmtId="0" fontId="4" fillId="2" borderId="0" xfId="0" applyFont="1" applyFill="1" applyBorder="1" applyAlignment="1">
      <alignment vertical="center"/>
    </xf>
    <xf numFmtId="0" fontId="0" fillId="2" borderId="0" xfId="0" applyFill="1" applyBorder="1"/>
    <xf numFmtId="0" fontId="5" fillId="2" borderId="0" xfId="0" applyFont="1" applyFill="1" applyAlignment="1">
      <alignment horizontal="center"/>
    </xf>
    <xf numFmtId="0" fontId="3" fillId="2" borderId="2" xfId="0" applyFont="1" applyFill="1" applyBorder="1" applyAlignment="1">
      <alignment horizontal="center"/>
    </xf>
    <xf numFmtId="0" fontId="0" fillId="2" borderId="0" xfId="0" applyFill="1" applyBorder="1" applyAlignment="1">
      <alignment horizontal="center" vertical="center"/>
    </xf>
    <xf numFmtId="0" fontId="3" fillId="4" borderId="4" xfId="0" applyFont="1" applyFill="1" applyBorder="1" applyAlignment="1">
      <alignment horizontal="center" vertical="center" wrapText="1"/>
    </xf>
    <xf numFmtId="0" fontId="0" fillId="0" borderId="0" xfId="0" applyAlignment="1">
      <alignment wrapText="1"/>
    </xf>
    <xf numFmtId="1" fontId="0" fillId="2" borderId="2" xfId="0" applyNumberFormat="1" applyFill="1" applyBorder="1" applyAlignment="1">
      <alignment horizontal="center" vertical="center"/>
    </xf>
    <xf numFmtId="0" fontId="5" fillId="2" borderId="0" xfId="0" applyFont="1" applyFill="1" applyAlignment="1"/>
    <xf numFmtId="0" fontId="9" fillId="2" borderId="0" xfId="0" applyFont="1" applyFill="1"/>
    <xf numFmtId="0" fontId="10" fillId="2" borderId="0" xfId="0" applyFont="1" applyFill="1"/>
    <xf numFmtId="0" fontId="9" fillId="0" borderId="0" xfId="0" applyFont="1"/>
    <xf numFmtId="0" fontId="10" fillId="0" borderId="0" xfId="0" applyFont="1"/>
    <xf numFmtId="0" fontId="11" fillId="2" borderId="0" xfId="0" applyFont="1" applyFill="1"/>
    <xf numFmtId="0" fontId="11" fillId="0" borderId="0" xfId="0" applyFont="1"/>
    <xf numFmtId="0" fontId="12" fillId="0" borderId="0" xfId="0" applyFont="1"/>
    <xf numFmtId="0" fontId="13" fillId="0" borderId="0" xfId="0" applyFont="1"/>
    <xf numFmtId="0" fontId="14" fillId="0" borderId="0" xfId="0" applyFont="1" applyAlignment="1">
      <alignment horizontal="center"/>
    </xf>
    <xf numFmtId="0" fontId="3" fillId="4" borderId="2" xfId="0" applyFont="1" applyFill="1" applyBorder="1" applyAlignment="1">
      <alignment horizontal="center" wrapText="1"/>
    </xf>
    <xf numFmtId="0" fontId="3" fillId="4" borderId="7" xfId="0" applyFont="1" applyFill="1" applyBorder="1" applyAlignment="1">
      <alignment horizontal="center" vertical="center" wrapText="1"/>
    </xf>
    <xf numFmtId="0" fontId="3" fillId="4" borderId="3" xfId="0" applyFont="1" applyFill="1" applyBorder="1" applyAlignment="1">
      <alignment horizontal="center" vertical="center" wrapText="1"/>
    </xf>
    <xf numFmtId="0" fontId="15" fillId="0" borderId="0" xfId="1"/>
    <xf numFmtId="0" fontId="0" fillId="0" borderId="0" xfId="0" applyFill="1" applyAlignment="1">
      <alignment wrapText="1"/>
    </xf>
    <xf numFmtId="0" fontId="0" fillId="2" borderId="0" xfId="0" applyFill="1" applyAlignment="1">
      <alignment wrapText="1"/>
    </xf>
    <xf numFmtId="0" fontId="11" fillId="2" borderId="0" xfId="0" applyFont="1" applyFill="1" applyAlignment="1">
      <alignment vertical="center"/>
    </xf>
    <xf numFmtId="0" fontId="1" fillId="2" borderId="0" xfId="0" applyFont="1" applyFill="1" applyAlignment="1">
      <alignment vertical="center"/>
    </xf>
    <xf numFmtId="0" fontId="0" fillId="2" borderId="0" xfId="0" applyFill="1" applyAlignment="1">
      <alignment vertical="center"/>
    </xf>
    <xf numFmtId="0" fontId="1" fillId="2" borderId="0" xfId="0" applyFont="1" applyFill="1" applyAlignment="1">
      <alignment horizontal="left" vertical="center"/>
    </xf>
    <xf numFmtId="1" fontId="11" fillId="2" borderId="0" xfId="0" applyNumberFormat="1" applyFont="1" applyFill="1" applyBorder="1" applyAlignment="1">
      <alignment horizontal="left" vertical="center"/>
    </xf>
    <xf numFmtId="0" fontId="0" fillId="2" borderId="0" xfId="0" applyFill="1" applyAlignment="1">
      <alignment horizontal="center" vertical="center"/>
    </xf>
    <xf numFmtId="0" fontId="3" fillId="5" borderId="2" xfId="0" applyFont="1" applyFill="1" applyBorder="1" applyAlignment="1">
      <alignment horizontal="center"/>
    </xf>
    <xf numFmtId="0" fontId="1" fillId="0" borderId="0" xfId="0" applyFont="1" applyAlignment="1">
      <alignment horizontal="center"/>
    </xf>
    <xf numFmtId="1" fontId="0" fillId="0" borderId="0" xfId="0" applyNumberFormat="1" applyAlignment="1">
      <alignment horizontal="center" vertical="center"/>
    </xf>
    <xf numFmtId="0" fontId="0" fillId="2" borderId="0" xfId="0" applyFill="1" applyAlignment="1">
      <alignment horizontal="center" vertical="center"/>
    </xf>
    <xf numFmtId="9" fontId="0" fillId="2" borderId="2" xfId="2" applyNumberFormat="1" applyFont="1" applyFill="1" applyBorder="1"/>
    <xf numFmtId="164" fontId="0" fillId="2" borderId="2" xfId="0" applyNumberFormat="1" applyFill="1" applyBorder="1" applyAlignment="1">
      <alignment horizontal="center" vertical="center"/>
    </xf>
    <xf numFmtId="164" fontId="0" fillId="2" borderId="2" xfId="0" applyNumberFormat="1" applyFill="1" applyBorder="1"/>
    <xf numFmtId="4" fontId="0" fillId="0" borderId="0" xfId="0" applyNumberFormat="1"/>
    <xf numFmtId="2" fontId="0" fillId="0" borderId="0" xfId="0" applyNumberFormat="1" applyAlignment="1">
      <alignment horizontal="center" vertical="center"/>
    </xf>
    <xf numFmtId="10" fontId="0" fillId="6" borderId="2" xfId="0" applyNumberFormat="1" applyFill="1" applyBorder="1"/>
    <xf numFmtId="9" fontId="0" fillId="2" borderId="2" xfId="0" applyNumberFormat="1" applyFill="1" applyBorder="1"/>
    <xf numFmtId="0" fontId="0" fillId="2" borderId="17" xfId="0" applyFill="1" applyBorder="1"/>
    <xf numFmtId="0" fontId="0" fillId="2" borderId="17" xfId="0" applyNumberFormat="1" applyFill="1" applyBorder="1"/>
    <xf numFmtId="0" fontId="0" fillId="2" borderId="18" xfId="0" applyNumberFormat="1" applyFill="1" applyBorder="1"/>
    <xf numFmtId="0" fontId="0" fillId="2" borderId="19" xfId="0" applyNumberFormat="1" applyFill="1" applyBorder="1"/>
    <xf numFmtId="0" fontId="0" fillId="7" borderId="2" xfId="0" applyFill="1" applyBorder="1" applyAlignment="1">
      <alignment horizontal="center"/>
    </xf>
    <xf numFmtId="0" fontId="0" fillId="2" borderId="2" xfId="0" applyFill="1" applyBorder="1" applyAlignment="1">
      <alignment horizontal="center"/>
    </xf>
    <xf numFmtId="2" fontId="0" fillId="0" borderId="0" xfId="0" applyNumberFormat="1"/>
    <xf numFmtId="164" fontId="0" fillId="2" borderId="0" xfId="0" applyNumberFormat="1" applyFill="1" applyAlignment="1">
      <alignment horizontal="center" vertical="center"/>
    </xf>
    <xf numFmtId="164" fontId="0" fillId="2" borderId="0" xfId="0" applyNumberFormat="1" applyFill="1"/>
    <xf numFmtId="0" fontId="7" fillId="0" borderId="4" xfId="0" applyFont="1" applyBorder="1" applyAlignment="1">
      <alignment horizontal="center" vertical="center" wrapText="1" readingOrder="1"/>
    </xf>
    <xf numFmtId="0" fontId="7" fillId="0" borderId="7" xfId="0" applyFont="1" applyBorder="1" applyAlignment="1">
      <alignment horizontal="center" vertical="center" wrapText="1" readingOrder="1"/>
    </xf>
    <xf numFmtId="0" fontId="7" fillId="0" borderId="3" xfId="0" applyFont="1" applyBorder="1" applyAlignment="1">
      <alignment horizontal="center" vertical="center" wrapText="1" readingOrder="1"/>
    </xf>
    <xf numFmtId="0" fontId="3" fillId="4" borderId="5" xfId="0" applyFont="1" applyFill="1" applyBorder="1" applyAlignment="1">
      <alignment horizontal="center"/>
    </xf>
    <xf numFmtId="0" fontId="3" fillId="4" borderId="6" xfId="0" applyFont="1" applyFill="1" applyBorder="1" applyAlignment="1">
      <alignment horizontal="center"/>
    </xf>
    <xf numFmtId="0" fontId="3" fillId="4" borderId="4" xfId="0" applyFont="1" applyFill="1" applyBorder="1" applyAlignment="1">
      <alignment horizontal="center" vertical="center"/>
    </xf>
    <xf numFmtId="0" fontId="3" fillId="4" borderId="3" xfId="0" applyFont="1" applyFill="1" applyBorder="1" applyAlignment="1">
      <alignment horizontal="center" vertical="center"/>
    </xf>
    <xf numFmtId="1" fontId="11" fillId="2" borderId="16" xfId="0" applyNumberFormat="1" applyFont="1" applyFill="1" applyBorder="1" applyAlignment="1">
      <alignment horizontal="left" vertical="center"/>
    </xf>
    <xf numFmtId="1" fontId="11" fillId="2" borderId="0" xfId="0" applyNumberFormat="1" applyFont="1" applyFill="1" applyBorder="1" applyAlignment="1">
      <alignment horizontal="left" vertical="center"/>
    </xf>
    <xf numFmtId="0" fontId="3" fillId="4" borderId="4" xfId="0" applyFont="1" applyFill="1" applyBorder="1" applyAlignment="1">
      <alignment horizontal="center" vertical="center" wrapText="1"/>
    </xf>
    <xf numFmtId="0" fontId="3" fillId="4" borderId="7" xfId="0" applyFont="1" applyFill="1" applyBorder="1" applyAlignment="1">
      <alignment horizontal="center" vertical="center" wrapText="1"/>
    </xf>
    <xf numFmtId="0" fontId="3" fillId="4" borderId="3" xfId="0" applyFont="1" applyFill="1" applyBorder="1" applyAlignment="1">
      <alignment horizontal="center" vertical="center" wrapText="1"/>
    </xf>
    <xf numFmtId="0" fontId="0" fillId="2" borderId="0" xfId="0" applyFill="1" applyAlignment="1">
      <alignment horizontal="center" vertical="center"/>
    </xf>
    <xf numFmtId="0" fontId="0" fillId="2" borderId="4" xfId="0" applyFill="1" applyBorder="1" applyAlignment="1">
      <alignment horizontal="center" vertical="center"/>
    </xf>
    <xf numFmtId="0" fontId="0" fillId="2" borderId="7" xfId="0" applyFill="1" applyBorder="1" applyAlignment="1">
      <alignment horizontal="center" vertical="center"/>
    </xf>
    <xf numFmtId="0" fontId="0" fillId="2" borderId="3" xfId="0" applyFill="1" applyBorder="1" applyAlignment="1">
      <alignment horizontal="center" vertical="center"/>
    </xf>
    <xf numFmtId="0" fontId="0" fillId="2" borderId="2" xfId="0" applyFill="1" applyBorder="1" applyAlignment="1">
      <alignment horizontal="center" vertical="center"/>
    </xf>
  </cellXfs>
  <cellStyles count="3">
    <cellStyle name="Hyperlink" xfId="1" builtinId="8"/>
    <cellStyle name="Normal" xfId="0" builtinId="0"/>
    <cellStyle name="Percent" xfId="2" builtinId="5"/>
  </cellStyles>
  <dxfs count="24">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bgColor theme="2" tint="-9.9948118533890809E-2"/>
        </patternFill>
      </fill>
    </dxf>
    <dxf>
      <fill>
        <patternFill>
          <bgColor rgb="FFFFCCFF"/>
        </patternFill>
      </fill>
    </dxf>
    <dxf>
      <fill>
        <patternFill>
          <bgColor rgb="FFFFCCFF"/>
        </patternFill>
      </fill>
    </dxf>
  </dxfs>
  <tableStyles count="0" defaultTableStyle="TableStyleMedium2"/>
  <colors>
    <mruColors>
      <color rgb="FFFFCCFF"/>
      <color rgb="FFFF66FF"/>
      <color rgb="FFFF00FF"/>
      <color rgb="FFFF33CC"/>
      <color rgb="FFFF66CC"/>
      <color rgb="FF969696"/>
      <color rgb="FF009193"/>
      <color rgb="FF43BED5"/>
      <color rgb="FFE33D8A"/>
      <color rgb="FF60ADA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pivotCacheDefinition" Target="pivotCache/pivotCacheDefinition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3.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cked"/>
        <c:varyColors val="0"/>
        <c:ser>
          <c:idx val="1"/>
          <c:order val="0"/>
          <c:tx>
            <c:strRef>
              <c:f>'3_Vision'!$H$20</c:f>
              <c:strCache>
                <c:ptCount val="1"/>
                <c:pt idx="0">
                  <c:v>Water supply</c:v>
                </c:pt>
              </c:strCache>
            </c:strRef>
          </c:tx>
          <c:spPr>
            <a:ln w="28575" cap="rnd">
              <a:solidFill>
                <a:schemeClr val="accent2"/>
              </a:solidFill>
              <a:round/>
            </a:ln>
            <a:effectLst/>
          </c:spPr>
          <c:marker>
            <c:symbol val="circle"/>
            <c:size val="5"/>
            <c:spPr>
              <a:solidFill>
                <a:schemeClr val="accent2"/>
              </a:solidFill>
              <a:ln w="9525">
                <a:solidFill>
                  <a:schemeClr val="accent2"/>
                </a:solidFill>
              </a:ln>
              <a:effectLst/>
            </c:spPr>
          </c:marker>
          <c:cat>
            <c:strRef>
              <c:extLst>
                <c:ext xmlns:c15="http://schemas.microsoft.com/office/drawing/2012/chart" uri="{02D57815-91ED-43cb-92C2-25804820EDAC}">
                  <c15:fullRef>
                    <c15:sqref>'3_Vision'!$G$20:$G$31</c15:sqref>
                  </c15:fullRef>
                </c:ext>
              </c:extLst>
              <c:f>'3_Vision'!$G$21:$G$31</c:f>
              <c:strCache>
                <c:ptCount val="11"/>
                <c:pt idx="0">
                  <c:v>2020</c:v>
                </c:pt>
                <c:pt idx="1">
                  <c:v>2021</c:v>
                </c:pt>
                <c:pt idx="2">
                  <c:v>2022</c:v>
                </c:pt>
                <c:pt idx="3">
                  <c:v>2023</c:v>
                </c:pt>
                <c:pt idx="4">
                  <c:v>2024</c:v>
                </c:pt>
                <c:pt idx="5">
                  <c:v>2025</c:v>
                </c:pt>
                <c:pt idx="6">
                  <c:v>2026</c:v>
                </c:pt>
                <c:pt idx="7">
                  <c:v>2027</c:v>
                </c:pt>
                <c:pt idx="8">
                  <c:v>2028</c:v>
                </c:pt>
                <c:pt idx="9">
                  <c:v>2029</c:v>
                </c:pt>
                <c:pt idx="10">
                  <c:v>2030</c:v>
                </c:pt>
              </c:strCache>
            </c:strRef>
          </c:cat>
          <c:val>
            <c:numRef>
              <c:extLst>
                <c:ext xmlns:c15="http://schemas.microsoft.com/office/drawing/2012/chart" uri="{02D57815-91ED-43cb-92C2-25804820EDAC}">
                  <c15:fullRef>
                    <c15:sqref>'3_Vision'!$H$21:$H$31</c15:sqref>
                  </c15:fullRef>
                </c:ext>
              </c:extLst>
              <c:f>'3_Vision'!$H$22:$H$31</c:f>
              <c:numCache>
                <c:formatCode>0.00%</c:formatCode>
                <c:ptCount val="10"/>
                <c:pt idx="0">
                  <c:v>0</c:v>
                </c:pt>
                <c:pt idx="1">
                  <c:v>0</c:v>
                </c:pt>
                <c:pt idx="2">
                  <c:v>0</c:v>
                </c:pt>
                <c:pt idx="3">
                  <c:v>0</c:v>
                </c:pt>
                <c:pt idx="4">
                  <c:v>0</c:v>
                </c:pt>
                <c:pt idx="5">
                  <c:v>0</c:v>
                </c:pt>
                <c:pt idx="6">
                  <c:v>0</c:v>
                </c:pt>
                <c:pt idx="7">
                  <c:v>0</c:v>
                </c:pt>
                <c:pt idx="8">
                  <c:v>0</c:v>
                </c:pt>
                <c:pt idx="9">
                  <c:v>0</c:v>
                </c:pt>
              </c:numCache>
            </c:numRef>
          </c:val>
          <c:smooth val="0"/>
          <c:extLst>
            <c:ext xmlns:c16="http://schemas.microsoft.com/office/drawing/2014/chart" uri="{C3380CC4-5D6E-409C-BE32-E72D297353CC}">
              <c16:uniqueId val="{00000001-8859-4CB4-B0BF-BF9416BD87B0}"/>
            </c:ext>
          </c:extLst>
        </c:ser>
        <c:dLbls>
          <c:showLegendKey val="0"/>
          <c:showVal val="0"/>
          <c:showCatName val="0"/>
          <c:showSerName val="0"/>
          <c:showPercent val="0"/>
          <c:showBubbleSize val="0"/>
        </c:dLbls>
        <c:marker val="1"/>
        <c:smooth val="0"/>
        <c:axId val="832092568"/>
        <c:axId val="832096176"/>
      </c:lineChart>
      <c:catAx>
        <c:axId val="83209256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32096176"/>
        <c:crosses val="autoZero"/>
        <c:auto val="1"/>
        <c:lblAlgn val="ctr"/>
        <c:lblOffset val="100"/>
        <c:noMultiLvlLbl val="0"/>
      </c:catAx>
      <c:valAx>
        <c:axId val="832096176"/>
        <c:scaling>
          <c:orientation val="minMax"/>
          <c:max val="1"/>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3209256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zero"/>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ivotFmts>
      <c:pivotFmt>
        <c:idx val="0"/>
        <c:spPr>
          <a:solidFill>
            <a:schemeClr val="accent1"/>
          </a:solidFill>
          <a:ln>
            <a:noFill/>
          </a:ln>
          <a:effectLst/>
        </c:spPr>
        <c:marker>
          <c:symbol val="none"/>
        </c:marker>
      </c:pivotFmt>
      <c:pivotFmt>
        <c:idx val="1"/>
        <c:spPr>
          <a:solidFill>
            <a:schemeClr val="accent1"/>
          </a:solidFill>
          <a:ln>
            <a:noFill/>
          </a:ln>
          <a:effectLst/>
        </c:spPr>
        <c:marker>
          <c:symbol val="none"/>
        </c:marker>
      </c:pivotFmt>
      <c:pivotFmt>
        <c:idx val="2"/>
        <c:spPr>
          <a:solidFill>
            <a:schemeClr val="accent1"/>
          </a:solidFill>
          <a:ln>
            <a:noFill/>
          </a:ln>
          <a:effectLst/>
        </c:spPr>
        <c:marker>
          <c:symbol val="none"/>
        </c:marker>
      </c:pivotFmt>
      <c:pivotFmt>
        <c:idx val="3"/>
        <c:spPr>
          <a:solidFill>
            <a:schemeClr val="accent1"/>
          </a:solidFill>
          <a:ln>
            <a:noFill/>
          </a:ln>
          <a:effectLst/>
        </c:spPr>
        <c:marker>
          <c:symbol val="none"/>
        </c:marker>
      </c:pivotFmt>
      <c:pivotFmt>
        <c:idx val="4"/>
        <c:spPr>
          <a:solidFill>
            <a:schemeClr val="accent1"/>
          </a:solidFill>
          <a:ln>
            <a:noFill/>
          </a:ln>
          <a:effectLst/>
        </c:spPr>
        <c:marker>
          <c:symbol val="none"/>
        </c:marker>
      </c:pivotFmt>
      <c:pivotFmt>
        <c:idx val="5"/>
        <c:spPr>
          <a:solidFill>
            <a:schemeClr val="accent1"/>
          </a:solidFill>
          <a:ln>
            <a:noFill/>
          </a:ln>
          <a:effectLst/>
        </c:spPr>
        <c:marker>
          <c:symbol val="none"/>
        </c:marker>
      </c:pivotFmt>
      <c:pivotFmt>
        <c:idx val="6"/>
        <c:spPr>
          <a:solidFill>
            <a:schemeClr val="accent1"/>
          </a:solidFill>
          <a:ln>
            <a:noFill/>
          </a:ln>
          <a:effectLst/>
        </c:spPr>
        <c:marker>
          <c:symbol val="none"/>
        </c:marker>
      </c:pivotFmt>
    </c:pivotFmts>
    <c:plotArea>
      <c:layout/>
      <c:barChart>
        <c:barDir val="col"/>
        <c:grouping val="stacked"/>
        <c:varyColors val="0"/>
        <c:ser>
          <c:idx val="0"/>
          <c:order val="0"/>
          <c:tx>
            <c:v>CapEx</c:v>
          </c:tx>
          <c:spPr>
            <a:solidFill>
              <a:schemeClr val="accent1"/>
            </a:solidFill>
            <a:ln>
              <a:noFill/>
            </a:ln>
            <a:effectLst/>
          </c:spPr>
          <c:invertIfNegative val="0"/>
          <c:cat>
            <c:strLit>
              <c:ptCount val="4"/>
              <c:pt idx="0">
                <c:v>2018 Cost</c:v>
              </c:pt>
              <c:pt idx="1">
                <c:v>2018 Source</c:v>
              </c:pt>
              <c:pt idx="2">
                <c:v>2019 Cost</c:v>
              </c:pt>
              <c:pt idx="3">
                <c:v>2019 Source</c:v>
              </c:pt>
            </c:strLit>
          </c:cat>
          <c:val>
            <c:numLit>
              <c:formatCode>General</c:formatCode>
              <c:ptCount val="4"/>
              <c:pt idx="0">
                <c:v>10</c:v>
              </c:pt>
              <c:pt idx="1">
                <c:v>0</c:v>
              </c:pt>
              <c:pt idx="2">
                <c:v>12</c:v>
              </c:pt>
              <c:pt idx="3">
                <c:v>0</c:v>
              </c:pt>
            </c:numLit>
          </c:val>
          <c:extLst>
            <c:ext xmlns:c16="http://schemas.microsoft.com/office/drawing/2014/chart" uri="{C3380CC4-5D6E-409C-BE32-E72D297353CC}">
              <c16:uniqueId val="{00000000-F967-4877-ACA1-994A75A2EAC7}"/>
            </c:ext>
          </c:extLst>
        </c:ser>
        <c:ser>
          <c:idx val="1"/>
          <c:order val="1"/>
          <c:tx>
            <c:v>CapManEx</c:v>
          </c:tx>
          <c:spPr>
            <a:solidFill>
              <a:schemeClr val="accent2"/>
            </a:solidFill>
            <a:ln>
              <a:noFill/>
            </a:ln>
            <a:effectLst/>
          </c:spPr>
          <c:invertIfNegative val="0"/>
          <c:cat>
            <c:strLit>
              <c:ptCount val="4"/>
              <c:pt idx="0">
                <c:v>2018 Cost</c:v>
              </c:pt>
              <c:pt idx="1">
                <c:v>2018 Source</c:v>
              </c:pt>
              <c:pt idx="2">
                <c:v>2019 Cost</c:v>
              </c:pt>
              <c:pt idx="3">
                <c:v>2019 Source</c:v>
              </c:pt>
            </c:strLit>
          </c:cat>
          <c:val>
            <c:numLit>
              <c:formatCode>General</c:formatCode>
              <c:ptCount val="4"/>
              <c:pt idx="0">
                <c:v>20</c:v>
              </c:pt>
              <c:pt idx="1">
                <c:v>0</c:v>
              </c:pt>
              <c:pt idx="2">
                <c:v>4</c:v>
              </c:pt>
              <c:pt idx="3">
                <c:v>0</c:v>
              </c:pt>
            </c:numLit>
          </c:val>
          <c:extLst>
            <c:ext xmlns:c16="http://schemas.microsoft.com/office/drawing/2014/chart" uri="{C3380CC4-5D6E-409C-BE32-E72D297353CC}">
              <c16:uniqueId val="{00000001-F967-4877-ACA1-994A75A2EAC7}"/>
            </c:ext>
          </c:extLst>
        </c:ser>
        <c:ser>
          <c:idx val="2"/>
          <c:order val="2"/>
          <c:tx>
            <c:v>DirSup</c:v>
          </c:tx>
          <c:spPr>
            <a:solidFill>
              <a:schemeClr val="accent3"/>
            </a:solidFill>
            <a:ln>
              <a:noFill/>
            </a:ln>
            <a:effectLst/>
          </c:spPr>
          <c:invertIfNegative val="0"/>
          <c:cat>
            <c:strLit>
              <c:ptCount val="4"/>
              <c:pt idx="0">
                <c:v>2018 Cost</c:v>
              </c:pt>
              <c:pt idx="1">
                <c:v>2018 Source</c:v>
              </c:pt>
              <c:pt idx="2">
                <c:v>2019 Cost</c:v>
              </c:pt>
              <c:pt idx="3">
                <c:v>2019 Source</c:v>
              </c:pt>
            </c:strLit>
          </c:cat>
          <c:val>
            <c:numLit>
              <c:formatCode>General</c:formatCode>
              <c:ptCount val="4"/>
              <c:pt idx="0">
                <c:v>15</c:v>
              </c:pt>
              <c:pt idx="1">
                <c:v>0</c:v>
              </c:pt>
              <c:pt idx="2">
                <c:v>11</c:v>
              </c:pt>
              <c:pt idx="3">
                <c:v>0</c:v>
              </c:pt>
            </c:numLit>
          </c:val>
          <c:extLst>
            <c:ext xmlns:c16="http://schemas.microsoft.com/office/drawing/2014/chart" uri="{C3380CC4-5D6E-409C-BE32-E72D297353CC}">
              <c16:uniqueId val="{00000002-F967-4877-ACA1-994A75A2EAC7}"/>
            </c:ext>
          </c:extLst>
        </c:ser>
        <c:ser>
          <c:idx val="3"/>
          <c:order val="3"/>
          <c:tx>
            <c:v>OpEx</c:v>
          </c:tx>
          <c:spPr>
            <a:solidFill>
              <a:schemeClr val="accent4"/>
            </a:solidFill>
            <a:ln>
              <a:noFill/>
            </a:ln>
            <a:effectLst/>
          </c:spPr>
          <c:invertIfNegative val="0"/>
          <c:cat>
            <c:strLit>
              <c:ptCount val="4"/>
              <c:pt idx="0">
                <c:v>2018 Cost</c:v>
              </c:pt>
              <c:pt idx="1">
                <c:v>2018 Source</c:v>
              </c:pt>
              <c:pt idx="2">
                <c:v>2019 Cost</c:v>
              </c:pt>
              <c:pt idx="3">
                <c:v>2019 Source</c:v>
              </c:pt>
            </c:strLit>
          </c:cat>
          <c:val>
            <c:numLit>
              <c:formatCode>General</c:formatCode>
              <c:ptCount val="4"/>
              <c:pt idx="0">
                <c:v>30</c:v>
              </c:pt>
              <c:pt idx="1">
                <c:v>0</c:v>
              </c:pt>
              <c:pt idx="2">
                <c:v>38</c:v>
              </c:pt>
              <c:pt idx="3">
                <c:v>0</c:v>
              </c:pt>
            </c:numLit>
          </c:val>
          <c:extLst>
            <c:ext xmlns:c16="http://schemas.microsoft.com/office/drawing/2014/chart" uri="{C3380CC4-5D6E-409C-BE32-E72D297353CC}">
              <c16:uniqueId val="{00000003-F967-4877-ACA1-994A75A2EAC7}"/>
            </c:ext>
          </c:extLst>
        </c:ser>
        <c:ser>
          <c:idx val="4"/>
          <c:order val="4"/>
          <c:tx>
            <c:v>Tariff</c:v>
          </c:tx>
          <c:spPr>
            <a:solidFill>
              <a:schemeClr val="accent5"/>
            </a:solidFill>
            <a:ln>
              <a:noFill/>
            </a:ln>
            <a:effectLst/>
          </c:spPr>
          <c:invertIfNegative val="0"/>
          <c:cat>
            <c:strLit>
              <c:ptCount val="4"/>
              <c:pt idx="0">
                <c:v>2018 Cost</c:v>
              </c:pt>
              <c:pt idx="1">
                <c:v>2018 Source</c:v>
              </c:pt>
              <c:pt idx="2">
                <c:v>2019 Cost</c:v>
              </c:pt>
              <c:pt idx="3">
                <c:v>2019 Source</c:v>
              </c:pt>
            </c:strLit>
          </c:cat>
          <c:val>
            <c:numLit>
              <c:formatCode>General</c:formatCode>
              <c:ptCount val="4"/>
              <c:pt idx="0">
                <c:v>0</c:v>
              </c:pt>
              <c:pt idx="1">
                <c:v>4</c:v>
              </c:pt>
              <c:pt idx="2">
                <c:v>0</c:v>
              </c:pt>
              <c:pt idx="3">
                <c:v>3</c:v>
              </c:pt>
            </c:numLit>
          </c:val>
          <c:extLst>
            <c:ext xmlns:c16="http://schemas.microsoft.com/office/drawing/2014/chart" uri="{C3380CC4-5D6E-409C-BE32-E72D297353CC}">
              <c16:uniqueId val="{00000004-F967-4877-ACA1-994A75A2EAC7}"/>
            </c:ext>
          </c:extLst>
        </c:ser>
        <c:ser>
          <c:idx val="5"/>
          <c:order val="5"/>
          <c:tx>
            <c:v>Taxes</c:v>
          </c:tx>
          <c:spPr>
            <a:solidFill>
              <a:schemeClr val="accent6"/>
            </a:solidFill>
            <a:ln>
              <a:noFill/>
            </a:ln>
            <a:effectLst/>
          </c:spPr>
          <c:invertIfNegative val="0"/>
          <c:cat>
            <c:strLit>
              <c:ptCount val="4"/>
              <c:pt idx="0">
                <c:v>2018 Cost</c:v>
              </c:pt>
              <c:pt idx="1">
                <c:v>2018 Source</c:v>
              </c:pt>
              <c:pt idx="2">
                <c:v>2019 Cost</c:v>
              </c:pt>
              <c:pt idx="3">
                <c:v>2019 Source</c:v>
              </c:pt>
            </c:strLit>
          </c:cat>
          <c:val>
            <c:numLit>
              <c:formatCode>General</c:formatCode>
              <c:ptCount val="4"/>
              <c:pt idx="0">
                <c:v>0</c:v>
              </c:pt>
              <c:pt idx="1">
                <c:v>3</c:v>
              </c:pt>
              <c:pt idx="2">
                <c:v>0</c:v>
              </c:pt>
              <c:pt idx="3">
                <c:v>12</c:v>
              </c:pt>
            </c:numLit>
          </c:val>
          <c:extLst>
            <c:ext xmlns:c16="http://schemas.microsoft.com/office/drawing/2014/chart" uri="{C3380CC4-5D6E-409C-BE32-E72D297353CC}">
              <c16:uniqueId val="{00000005-F967-4877-ACA1-994A75A2EAC7}"/>
            </c:ext>
          </c:extLst>
        </c:ser>
        <c:ser>
          <c:idx val="6"/>
          <c:order val="6"/>
          <c:tx>
            <c:v>Transfer</c:v>
          </c:tx>
          <c:spPr>
            <a:solidFill>
              <a:schemeClr val="accent1">
                <a:lumMod val="60000"/>
              </a:schemeClr>
            </a:solidFill>
            <a:ln>
              <a:noFill/>
            </a:ln>
            <a:effectLst/>
          </c:spPr>
          <c:invertIfNegative val="0"/>
          <c:cat>
            <c:strLit>
              <c:ptCount val="4"/>
              <c:pt idx="0">
                <c:v>2018 Cost</c:v>
              </c:pt>
              <c:pt idx="1">
                <c:v>2018 Source</c:v>
              </c:pt>
              <c:pt idx="2">
                <c:v>2019 Cost</c:v>
              </c:pt>
              <c:pt idx="3">
                <c:v>2019 Source</c:v>
              </c:pt>
            </c:strLit>
          </c:cat>
          <c:val>
            <c:numLit>
              <c:formatCode>General</c:formatCode>
              <c:ptCount val="4"/>
              <c:pt idx="0">
                <c:v>0</c:v>
              </c:pt>
              <c:pt idx="1">
                <c:v>12</c:v>
              </c:pt>
              <c:pt idx="2">
                <c:v>0</c:v>
              </c:pt>
              <c:pt idx="3">
                <c:v>4</c:v>
              </c:pt>
            </c:numLit>
          </c:val>
          <c:extLst>
            <c:ext xmlns:c16="http://schemas.microsoft.com/office/drawing/2014/chart" uri="{C3380CC4-5D6E-409C-BE32-E72D297353CC}">
              <c16:uniqueId val="{00000006-F967-4877-ACA1-994A75A2EAC7}"/>
            </c:ext>
          </c:extLst>
        </c:ser>
        <c:dLbls>
          <c:showLegendKey val="0"/>
          <c:showVal val="0"/>
          <c:showCatName val="0"/>
          <c:showSerName val="0"/>
          <c:showPercent val="0"/>
          <c:showBubbleSize val="0"/>
        </c:dLbls>
        <c:gapWidth val="219"/>
        <c:overlap val="100"/>
        <c:axId val="307799576"/>
        <c:axId val="307803384"/>
      </c:barChart>
      <c:catAx>
        <c:axId val="30779957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lang="en-US" sz="900" b="0" i="0" u="none" strike="noStrike" kern="1200" baseline="0">
                <a:solidFill>
                  <a:schemeClr val="tx1">
                    <a:lumMod val="65000"/>
                    <a:lumOff val="35000"/>
                  </a:schemeClr>
                </a:solidFill>
                <a:latin typeface="+mn-lt"/>
                <a:ea typeface="+mn-ea"/>
                <a:cs typeface="+mn-cs"/>
              </a:defRPr>
            </a:pPr>
            <a:endParaRPr lang="en-US"/>
          </a:p>
        </c:txPr>
        <c:crossAx val="307803384"/>
        <c:crosses val="autoZero"/>
        <c:auto val="1"/>
        <c:lblAlgn val="ctr"/>
        <c:lblOffset val="100"/>
        <c:noMultiLvlLbl val="0"/>
      </c:catAx>
      <c:valAx>
        <c:axId val="307803384"/>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lang="en-US" sz="900" b="0" i="0" u="none" strike="noStrike" kern="1200" baseline="0">
                <a:solidFill>
                  <a:schemeClr val="tx1">
                    <a:lumMod val="65000"/>
                    <a:lumOff val="35000"/>
                  </a:schemeClr>
                </a:solidFill>
                <a:latin typeface="+mn-lt"/>
                <a:ea typeface="+mn-ea"/>
                <a:cs typeface="+mn-cs"/>
              </a:defRPr>
            </a:pPr>
            <a:endParaRPr lang="en-US"/>
          </a:p>
        </c:txPr>
        <c:crossAx val="307799576"/>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lang="en-US"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[Overview consolidated tool final.xlsx]6_Consolidate!PivotTable1</c:name>
    <c:fmtId val="5"/>
  </c:pivotSource>
  <c:chart>
    <c:autoTitleDeleted val="0"/>
    <c:pivotFmts>
      <c:pivotFmt>
        <c:idx val="0"/>
        <c:spPr>
          <a:solidFill>
            <a:srgbClr val="009193"/>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
        <c:spPr>
          <a:solidFill>
            <a:srgbClr val="43BED5"/>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
        <c:spPr>
          <a:solidFill>
            <a:srgbClr val="E33D8A"/>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
        <c:spPr>
          <a:solidFill>
            <a:srgbClr val="60ADAF"/>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
        <c:spPr>
          <a:solidFill>
            <a:srgbClr val="F9D7E6"/>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5"/>
        <c:spPr>
          <a:solidFill>
            <a:srgbClr val="F4847E"/>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6"/>
        <c:spPr>
          <a:solidFill>
            <a:srgbClr val="6AC9CE"/>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7"/>
        <c:spPr>
          <a:solidFill>
            <a:schemeClr val="accent4">
              <a:lumMod val="40000"/>
              <a:lumOff val="60000"/>
            </a:schemeClr>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8"/>
        <c:spPr>
          <a:solidFill>
            <a:srgbClr val="C00085"/>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9"/>
        <c:spPr>
          <a:solidFill>
            <a:schemeClr val="bg2">
              <a:lumMod val="50000"/>
            </a:schemeClr>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0"/>
        <c:spPr>
          <a:solidFill>
            <a:schemeClr val="accent1"/>
          </a:solidFill>
          <a:ln>
            <a:noFill/>
          </a:ln>
          <a:effectLst/>
        </c:spPr>
        <c:marker>
          <c:symbol val="none"/>
        </c:marker>
      </c:pivotFmt>
    </c:pivotFmts>
    <c:plotArea>
      <c:layout/>
      <c:barChart>
        <c:barDir val="col"/>
        <c:grouping val="stacked"/>
        <c:varyColors val="0"/>
        <c:ser>
          <c:idx val="0"/>
          <c:order val="0"/>
          <c:tx>
            <c:strRef>
              <c:f>'6_Consolidate'!$B$37:$B$38</c:f>
              <c:strCache>
                <c:ptCount val="1"/>
                <c:pt idx="0">
                  <c:v>CapEx</c:v>
                </c:pt>
              </c:strCache>
            </c:strRef>
          </c:tx>
          <c:spPr>
            <a:solidFill>
              <a:srgbClr val="009193"/>
            </a:solidFill>
            <a:ln>
              <a:noFill/>
            </a:ln>
            <a:effectLst/>
          </c:spPr>
          <c:invertIfNegative val="0"/>
          <c:cat>
            <c:multiLvlStrRef>
              <c:f>'6_Consolidate'!$A$39:$A$69</c:f>
              <c:multiLvlStrCache>
                <c:ptCount val="20"/>
                <c:lvl>
                  <c:pt idx="0">
                    <c:v>Cost</c:v>
                  </c:pt>
                  <c:pt idx="1">
                    <c:v>Source</c:v>
                  </c:pt>
                  <c:pt idx="2">
                    <c:v>Cost</c:v>
                  </c:pt>
                  <c:pt idx="3">
                    <c:v>Source</c:v>
                  </c:pt>
                  <c:pt idx="4">
                    <c:v>Cost</c:v>
                  </c:pt>
                  <c:pt idx="5">
                    <c:v>Source</c:v>
                  </c:pt>
                  <c:pt idx="6">
                    <c:v>Cost</c:v>
                  </c:pt>
                  <c:pt idx="7">
                    <c:v>Source</c:v>
                  </c:pt>
                  <c:pt idx="8">
                    <c:v>Cost</c:v>
                  </c:pt>
                  <c:pt idx="9">
                    <c:v>Source</c:v>
                  </c:pt>
                  <c:pt idx="10">
                    <c:v>Cost</c:v>
                  </c:pt>
                  <c:pt idx="11">
                    <c:v>Source</c:v>
                  </c:pt>
                  <c:pt idx="12">
                    <c:v>Cost</c:v>
                  </c:pt>
                  <c:pt idx="13">
                    <c:v>Source</c:v>
                  </c:pt>
                  <c:pt idx="14">
                    <c:v>Cost</c:v>
                  </c:pt>
                  <c:pt idx="15">
                    <c:v>Source</c:v>
                  </c:pt>
                  <c:pt idx="16">
                    <c:v>Cost</c:v>
                  </c:pt>
                  <c:pt idx="17">
                    <c:v>Source</c:v>
                  </c:pt>
                  <c:pt idx="18">
                    <c:v>Cost</c:v>
                  </c:pt>
                  <c:pt idx="19">
                    <c:v>Source</c:v>
                  </c:pt>
                </c:lvl>
                <c:lvl>
                  <c:pt idx="0">
                    <c:v>2020</c:v>
                  </c:pt>
                  <c:pt idx="2">
                    <c:v>2021</c:v>
                  </c:pt>
                  <c:pt idx="4">
                    <c:v>2022</c:v>
                  </c:pt>
                  <c:pt idx="6">
                    <c:v>2023</c:v>
                  </c:pt>
                  <c:pt idx="8">
                    <c:v>2024</c:v>
                  </c:pt>
                  <c:pt idx="10">
                    <c:v>2025</c:v>
                  </c:pt>
                  <c:pt idx="12">
                    <c:v>2026</c:v>
                  </c:pt>
                  <c:pt idx="14">
                    <c:v>2027</c:v>
                  </c:pt>
                  <c:pt idx="16">
                    <c:v>2028</c:v>
                  </c:pt>
                  <c:pt idx="18">
                    <c:v>2029</c:v>
                  </c:pt>
                </c:lvl>
              </c:multiLvlStrCache>
            </c:multiLvlStrRef>
          </c:cat>
          <c:val>
            <c:numRef>
              <c:f>'6_Consolidate'!$B$39:$B$69</c:f>
              <c:numCache>
                <c:formatCode>General</c:formatCode>
                <c:ptCount val="20"/>
                <c:pt idx="0">
                  <c:v>0</c:v>
                </c:pt>
                <c:pt idx="2">
                  <c:v>0</c:v>
                </c:pt>
                <c:pt idx="4">
                  <c:v>0</c:v>
                </c:pt>
                <c:pt idx="6">
                  <c:v>0</c:v>
                </c:pt>
                <c:pt idx="8">
                  <c:v>0</c:v>
                </c:pt>
                <c:pt idx="10">
                  <c:v>0</c:v>
                </c:pt>
                <c:pt idx="12">
                  <c:v>0</c:v>
                </c:pt>
                <c:pt idx="14">
                  <c:v>0</c:v>
                </c:pt>
                <c:pt idx="16">
                  <c:v>0</c:v>
                </c:pt>
                <c:pt idx="18">
                  <c:v>0</c:v>
                </c:pt>
              </c:numCache>
            </c:numRef>
          </c:val>
          <c:extLst>
            <c:ext xmlns:c16="http://schemas.microsoft.com/office/drawing/2014/chart" uri="{C3380CC4-5D6E-409C-BE32-E72D297353CC}">
              <c16:uniqueId val="{00000000-CF02-45A6-9509-38D038739583}"/>
            </c:ext>
          </c:extLst>
        </c:ser>
        <c:ser>
          <c:idx val="1"/>
          <c:order val="1"/>
          <c:tx>
            <c:strRef>
              <c:f>'6_Consolidate'!$C$37:$C$38</c:f>
              <c:strCache>
                <c:ptCount val="1"/>
                <c:pt idx="0">
                  <c:v>CapManEx</c:v>
                </c:pt>
              </c:strCache>
            </c:strRef>
          </c:tx>
          <c:spPr>
            <a:solidFill>
              <a:srgbClr val="43BED5"/>
            </a:solidFill>
            <a:ln>
              <a:noFill/>
            </a:ln>
            <a:effectLst/>
          </c:spPr>
          <c:invertIfNegative val="0"/>
          <c:cat>
            <c:multiLvlStrRef>
              <c:f>'6_Consolidate'!$A$39:$A$69</c:f>
              <c:multiLvlStrCache>
                <c:ptCount val="20"/>
                <c:lvl>
                  <c:pt idx="0">
                    <c:v>Cost</c:v>
                  </c:pt>
                  <c:pt idx="1">
                    <c:v>Source</c:v>
                  </c:pt>
                  <c:pt idx="2">
                    <c:v>Cost</c:v>
                  </c:pt>
                  <c:pt idx="3">
                    <c:v>Source</c:v>
                  </c:pt>
                  <c:pt idx="4">
                    <c:v>Cost</c:v>
                  </c:pt>
                  <c:pt idx="5">
                    <c:v>Source</c:v>
                  </c:pt>
                  <c:pt idx="6">
                    <c:v>Cost</c:v>
                  </c:pt>
                  <c:pt idx="7">
                    <c:v>Source</c:v>
                  </c:pt>
                  <c:pt idx="8">
                    <c:v>Cost</c:v>
                  </c:pt>
                  <c:pt idx="9">
                    <c:v>Source</c:v>
                  </c:pt>
                  <c:pt idx="10">
                    <c:v>Cost</c:v>
                  </c:pt>
                  <c:pt idx="11">
                    <c:v>Source</c:v>
                  </c:pt>
                  <c:pt idx="12">
                    <c:v>Cost</c:v>
                  </c:pt>
                  <c:pt idx="13">
                    <c:v>Source</c:v>
                  </c:pt>
                  <c:pt idx="14">
                    <c:v>Cost</c:v>
                  </c:pt>
                  <c:pt idx="15">
                    <c:v>Source</c:v>
                  </c:pt>
                  <c:pt idx="16">
                    <c:v>Cost</c:v>
                  </c:pt>
                  <c:pt idx="17">
                    <c:v>Source</c:v>
                  </c:pt>
                  <c:pt idx="18">
                    <c:v>Cost</c:v>
                  </c:pt>
                  <c:pt idx="19">
                    <c:v>Source</c:v>
                  </c:pt>
                </c:lvl>
                <c:lvl>
                  <c:pt idx="0">
                    <c:v>2020</c:v>
                  </c:pt>
                  <c:pt idx="2">
                    <c:v>2021</c:v>
                  </c:pt>
                  <c:pt idx="4">
                    <c:v>2022</c:v>
                  </c:pt>
                  <c:pt idx="6">
                    <c:v>2023</c:v>
                  </c:pt>
                  <c:pt idx="8">
                    <c:v>2024</c:v>
                  </c:pt>
                  <c:pt idx="10">
                    <c:v>2025</c:v>
                  </c:pt>
                  <c:pt idx="12">
                    <c:v>2026</c:v>
                  </c:pt>
                  <c:pt idx="14">
                    <c:v>2027</c:v>
                  </c:pt>
                  <c:pt idx="16">
                    <c:v>2028</c:v>
                  </c:pt>
                  <c:pt idx="18">
                    <c:v>2029</c:v>
                  </c:pt>
                </c:lvl>
              </c:multiLvlStrCache>
            </c:multiLvlStrRef>
          </c:cat>
          <c:val>
            <c:numRef>
              <c:f>'6_Consolidate'!$C$39:$C$69</c:f>
              <c:numCache>
                <c:formatCode>General</c:formatCode>
                <c:ptCount val="20"/>
                <c:pt idx="0">
                  <c:v>0</c:v>
                </c:pt>
                <c:pt idx="2">
                  <c:v>0</c:v>
                </c:pt>
                <c:pt idx="4">
                  <c:v>0</c:v>
                </c:pt>
                <c:pt idx="6">
                  <c:v>0</c:v>
                </c:pt>
                <c:pt idx="8">
                  <c:v>0</c:v>
                </c:pt>
                <c:pt idx="10">
                  <c:v>0</c:v>
                </c:pt>
                <c:pt idx="12">
                  <c:v>0</c:v>
                </c:pt>
                <c:pt idx="14">
                  <c:v>0</c:v>
                </c:pt>
                <c:pt idx="16">
                  <c:v>0</c:v>
                </c:pt>
                <c:pt idx="18">
                  <c:v>0</c:v>
                </c:pt>
              </c:numCache>
            </c:numRef>
          </c:val>
          <c:extLst>
            <c:ext xmlns:c16="http://schemas.microsoft.com/office/drawing/2014/chart" uri="{C3380CC4-5D6E-409C-BE32-E72D297353CC}">
              <c16:uniqueId val="{00000001-CF02-45A6-9509-38D038739583}"/>
            </c:ext>
          </c:extLst>
        </c:ser>
        <c:ser>
          <c:idx val="2"/>
          <c:order val="2"/>
          <c:tx>
            <c:strRef>
              <c:f>'6_Consolidate'!$D$37:$D$38</c:f>
              <c:strCache>
                <c:ptCount val="1"/>
                <c:pt idx="0">
                  <c:v>Central government transfers</c:v>
                </c:pt>
              </c:strCache>
            </c:strRef>
          </c:tx>
          <c:spPr>
            <a:solidFill>
              <a:srgbClr val="E33D8A"/>
            </a:solidFill>
            <a:ln>
              <a:noFill/>
            </a:ln>
            <a:effectLst/>
          </c:spPr>
          <c:invertIfNegative val="0"/>
          <c:cat>
            <c:multiLvlStrRef>
              <c:f>'6_Consolidate'!$A$39:$A$69</c:f>
              <c:multiLvlStrCache>
                <c:ptCount val="20"/>
                <c:lvl>
                  <c:pt idx="0">
                    <c:v>Cost</c:v>
                  </c:pt>
                  <c:pt idx="1">
                    <c:v>Source</c:v>
                  </c:pt>
                  <c:pt idx="2">
                    <c:v>Cost</c:v>
                  </c:pt>
                  <c:pt idx="3">
                    <c:v>Source</c:v>
                  </c:pt>
                  <c:pt idx="4">
                    <c:v>Cost</c:v>
                  </c:pt>
                  <c:pt idx="5">
                    <c:v>Source</c:v>
                  </c:pt>
                  <c:pt idx="6">
                    <c:v>Cost</c:v>
                  </c:pt>
                  <c:pt idx="7">
                    <c:v>Source</c:v>
                  </c:pt>
                  <c:pt idx="8">
                    <c:v>Cost</c:v>
                  </c:pt>
                  <c:pt idx="9">
                    <c:v>Source</c:v>
                  </c:pt>
                  <c:pt idx="10">
                    <c:v>Cost</c:v>
                  </c:pt>
                  <c:pt idx="11">
                    <c:v>Source</c:v>
                  </c:pt>
                  <c:pt idx="12">
                    <c:v>Cost</c:v>
                  </c:pt>
                  <c:pt idx="13">
                    <c:v>Source</c:v>
                  </c:pt>
                  <c:pt idx="14">
                    <c:v>Cost</c:v>
                  </c:pt>
                  <c:pt idx="15">
                    <c:v>Source</c:v>
                  </c:pt>
                  <c:pt idx="16">
                    <c:v>Cost</c:v>
                  </c:pt>
                  <c:pt idx="17">
                    <c:v>Source</c:v>
                  </c:pt>
                  <c:pt idx="18">
                    <c:v>Cost</c:v>
                  </c:pt>
                  <c:pt idx="19">
                    <c:v>Source</c:v>
                  </c:pt>
                </c:lvl>
                <c:lvl>
                  <c:pt idx="0">
                    <c:v>2020</c:v>
                  </c:pt>
                  <c:pt idx="2">
                    <c:v>2021</c:v>
                  </c:pt>
                  <c:pt idx="4">
                    <c:v>2022</c:v>
                  </c:pt>
                  <c:pt idx="6">
                    <c:v>2023</c:v>
                  </c:pt>
                  <c:pt idx="8">
                    <c:v>2024</c:v>
                  </c:pt>
                  <c:pt idx="10">
                    <c:v>2025</c:v>
                  </c:pt>
                  <c:pt idx="12">
                    <c:v>2026</c:v>
                  </c:pt>
                  <c:pt idx="14">
                    <c:v>2027</c:v>
                  </c:pt>
                  <c:pt idx="16">
                    <c:v>2028</c:v>
                  </c:pt>
                  <c:pt idx="18">
                    <c:v>2029</c:v>
                  </c:pt>
                </c:lvl>
              </c:multiLvlStrCache>
            </c:multiLvlStrRef>
          </c:cat>
          <c:val>
            <c:numRef>
              <c:f>'6_Consolidate'!$D$39:$D$69</c:f>
              <c:numCache>
                <c:formatCode>General</c:formatCode>
                <c:ptCount val="20"/>
                <c:pt idx="1">
                  <c:v>0</c:v>
                </c:pt>
                <c:pt idx="3">
                  <c:v>0</c:v>
                </c:pt>
                <c:pt idx="5">
                  <c:v>0</c:v>
                </c:pt>
                <c:pt idx="7">
                  <c:v>0</c:v>
                </c:pt>
                <c:pt idx="9">
                  <c:v>0</c:v>
                </c:pt>
                <c:pt idx="11">
                  <c:v>0</c:v>
                </c:pt>
                <c:pt idx="13">
                  <c:v>0</c:v>
                </c:pt>
                <c:pt idx="15">
                  <c:v>0</c:v>
                </c:pt>
                <c:pt idx="17">
                  <c:v>0</c:v>
                </c:pt>
                <c:pt idx="19">
                  <c:v>0</c:v>
                </c:pt>
              </c:numCache>
            </c:numRef>
          </c:val>
          <c:extLst>
            <c:ext xmlns:c16="http://schemas.microsoft.com/office/drawing/2014/chart" uri="{C3380CC4-5D6E-409C-BE32-E72D297353CC}">
              <c16:uniqueId val="{00000002-CF02-45A6-9509-38D038739583}"/>
            </c:ext>
          </c:extLst>
        </c:ser>
        <c:ser>
          <c:idx val="3"/>
          <c:order val="3"/>
          <c:tx>
            <c:strRef>
              <c:f>'6_Consolidate'!$E$37:$E$38</c:f>
              <c:strCache>
                <c:ptCount val="1"/>
                <c:pt idx="0">
                  <c:v>DirSup</c:v>
                </c:pt>
              </c:strCache>
            </c:strRef>
          </c:tx>
          <c:spPr>
            <a:solidFill>
              <a:srgbClr val="60ADAF"/>
            </a:solidFill>
            <a:ln>
              <a:noFill/>
            </a:ln>
            <a:effectLst/>
          </c:spPr>
          <c:invertIfNegative val="0"/>
          <c:cat>
            <c:multiLvlStrRef>
              <c:f>'6_Consolidate'!$A$39:$A$69</c:f>
              <c:multiLvlStrCache>
                <c:ptCount val="20"/>
                <c:lvl>
                  <c:pt idx="0">
                    <c:v>Cost</c:v>
                  </c:pt>
                  <c:pt idx="1">
                    <c:v>Source</c:v>
                  </c:pt>
                  <c:pt idx="2">
                    <c:v>Cost</c:v>
                  </c:pt>
                  <c:pt idx="3">
                    <c:v>Source</c:v>
                  </c:pt>
                  <c:pt idx="4">
                    <c:v>Cost</c:v>
                  </c:pt>
                  <c:pt idx="5">
                    <c:v>Source</c:v>
                  </c:pt>
                  <c:pt idx="6">
                    <c:v>Cost</c:v>
                  </c:pt>
                  <c:pt idx="7">
                    <c:v>Source</c:v>
                  </c:pt>
                  <c:pt idx="8">
                    <c:v>Cost</c:v>
                  </c:pt>
                  <c:pt idx="9">
                    <c:v>Source</c:v>
                  </c:pt>
                  <c:pt idx="10">
                    <c:v>Cost</c:v>
                  </c:pt>
                  <c:pt idx="11">
                    <c:v>Source</c:v>
                  </c:pt>
                  <c:pt idx="12">
                    <c:v>Cost</c:v>
                  </c:pt>
                  <c:pt idx="13">
                    <c:v>Source</c:v>
                  </c:pt>
                  <c:pt idx="14">
                    <c:v>Cost</c:v>
                  </c:pt>
                  <c:pt idx="15">
                    <c:v>Source</c:v>
                  </c:pt>
                  <c:pt idx="16">
                    <c:v>Cost</c:v>
                  </c:pt>
                  <c:pt idx="17">
                    <c:v>Source</c:v>
                  </c:pt>
                  <c:pt idx="18">
                    <c:v>Cost</c:v>
                  </c:pt>
                  <c:pt idx="19">
                    <c:v>Source</c:v>
                  </c:pt>
                </c:lvl>
                <c:lvl>
                  <c:pt idx="0">
                    <c:v>2020</c:v>
                  </c:pt>
                  <c:pt idx="2">
                    <c:v>2021</c:v>
                  </c:pt>
                  <c:pt idx="4">
                    <c:v>2022</c:v>
                  </c:pt>
                  <c:pt idx="6">
                    <c:v>2023</c:v>
                  </c:pt>
                  <c:pt idx="8">
                    <c:v>2024</c:v>
                  </c:pt>
                  <c:pt idx="10">
                    <c:v>2025</c:v>
                  </c:pt>
                  <c:pt idx="12">
                    <c:v>2026</c:v>
                  </c:pt>
                  <c:pt idx="14">
                    <c:v>2027</c:v>
                  </c:pt>
                  <c:pt idx="16">
                    <c:v>2028</c:v>
                  </c:pt>
                  <c:pt idx="18">
                    <c:v>2029</c:v>
                  </c:pt>
                </c:lvl>
              </c:multiLvlStrCache>
            </c:multiLvlStrRef>
          </c:cat>
          <c:val>
            <c:numRef>
              <c:f>'6_Consolidate'!$E$39:$E$69</c:f>
              <c:numCache>
                <c:formatCode>General</c:formatCode>
                <c:ptCount val="20"/>
                <c:pt idx="0">
                  <c:v>0</c:v>
                </c:pt>
                <c:pt idx="2">
                  <c:v>0</c:v>
                </c:pt>
                <c:pt idx="4">
                  <c:v>0</c:v>
                </c:pt>
                <c:pt idx="6">
                  <c:v>0</c:v>
                </c:pt>
                <c:pt idx="8">
                  <c:v>0</c:v>
                </c:pt>
                <c:pt idx="10">
                  <c:v>0</c:v>
                </c:pt>
                <c:pt idx="12">
                  <c:v>0</c:v>
                </c:pt>
                <c:pt idx="14">
                  <c:v>0</c:v>
                </c:pt>
                <c:pt idx="16">
                  <c:v>0</c:v>
                </c:pt>
                <c:pt idx="18">
                  <c:v>0</c:v>
                </c:pt>
              </c:numCache>
            </c:numRef>
          </c:val>
          <c:extLst>
            <c:ext xmlns:c16="http://schemas.microsoft.com/office/drawing/2014/chart" uri="{C3380CC4-5D6E-409C-BE32-E72D297353CC}">
              <c16:uniqueId val="{00000003-CF02-45A6-9509-38D038739583}"/>
            </c:ext>
          </c:extLst>
        </c:ser>
        <c:ser>
          <c:idx val="4"/>
          <c:order val="4"/>
          <c:tx>
            <c:strRef>
              <c:f>'6_Consolidate'!$F$37:$F$38</c:f>
              <c:strCache>
                <c:ptCount val="1"/>
                <c:pt idx="0">
                  <c:v>District development partners</c:v>
                </c:pt>
              </c:strCache>
            </c:strRef>
          </c:tx>
          <c:spPr>
            <a:solidFill>
              <a:srgbClr val="F9D7E6"/>
            </a:solidFill>
            <a:ln>
              <a:noFill/>
            </a:ln>
            <a:effectLst/>
          </c:spPr>
          <c:invertIfNegative val="0"/>
          <c:cat>
            <c:multiLvlStrRef>
              <c:f>'6_Consolidate'!$A$39:$A$69</c:f>
              <c:multiLvlStrCache>
                <c:ptCount val="20"/>
                <c:lvl>
                  <c:pt idx="0">
                    <c:v>Cost</c:v>
                  </c:pt>
                  <c:pt idx="1">
                    <c:v>Source</c:v>
                  </c:pt>
                  <c:pt idx="2">
                    <c:v>Cost</c:v>
                  </c:pt>
                  <c:pt idx="3">
                    <c:v>Source</c:v>
                  </c:pt>
                  <c:pt idx="4">
                    <c:v>Cost</c:v>
                  </c:pt>
                  <c:pt idx="5">
                    <c:v>Source</c:v>
                  </c:pt>
                  <c:pt idx="6">
                    <c:v>Cost</c:v>
                  </c:pt>
                  <c:pt idx="7">
                    <c:v>Source</c:v>
                  </c:pt>
                  <c:pt idx="8">
                    <c:v>Cost</c:v>
                  </c:pt>
                  <c:pt idx="9">
                    <c:v>Source</c:v>
                  </c:pt>
                  <c:pt idx="10">
                    <c:v>Cost</c:v>
                  </c:pt>
                  <c:pt idx="11">
                    <c:v>Source</c:v>
                  </c:pt>
                  <c:pt idx="12">
                    <c:v>Cost</c:v>
                  </c:pt>
                  <c:pt idx="13">
                    <c:v>Source</c:v>
                  </c:pt>
                  <c:pt idx="14">
                    <c:v>Cost</c:v>
                  </c:pt>
                  <c:pt idx="15">
                    <c:v>Source</c:v>
                  </c:pt>
                  <c:pt idx="16">
                    <c:v>Cost</c:v>
                  </c:pt>
                  <c:pt idx="17">
                    <c:v>Source</c:v>
                  </c:pt>
                  <c:pt idx="18">
                    <c:v>Cost</c:v>
                  </c:pt>
                  <c:pt idx="19">
                    <c:v>Source</c:v>
                  </c:pt>
                </c:lvl>
                <c:lvl>
                  <c:pt idx="0">
                    <c:v>2020</c:v>
                  </c:pt>
                  <c:pt idx="2">
                    <c:v>2021</c:v>
                  </c:pt>
                  <c:pt idx="4">
                    <c:v>2022</c:v>
                  </c:pt>
                  <c:pt idx="6">
                    <c:v>2023</c:v>
                  </c:pt>
                  <c:pt idx="8">
                    <c:v>2024</c:v>
                  </c:pt>
                  <c:pt idx="10">
                    <c:v>2025</c:v>
                  </c:pt>
                  <c:pt idx="12">
                    <c:v>2026</c:v>
                  </c:pt>
                  <c:pt idx="14">
                    <c:v>2027</c:v>
                  </c:pt>
                  <c:pt idx="16">
                    <c:v>2028</c:v>
                  </c:pt>
                  <c:pt idx="18">
                    <c:v>2029</c:v>
                  </c:pt>
                </c:lvl>
              </c:multiLvlStrCache>
            </c:multiLvlStrRef>
          </c:cat>
          <c:val>
            <c:numRef>
              <c:f>'6_Consolidate'!$F$39:$F$69</c:f>
              <c:numCache>
                <c:formatCode>General</c:formatCode>
                <c:ptCount val="20"/>
                <c:pt idx="1">
                  <c:v>0</c:v>
                </c:pt>
                <c:pt idx="3">
                  <c:v>0</c:v>
                </c:pt>
                <c:pt idx="5">
                  <c:v>0</c:v>
                </c:pt>
                <c:pt idx="7">
                  <c:v>0</c:v>
                </c:pt>
                <c:pt idx="9">
                  <c:v>0</c:v>
                </c:pt>
                <c:pt idx="11">
                  <c:v>0</c:v>
                </c:pt>
                <c:pt idx="13">
                  <c:v>0</c:v>
                </c:pt>
                <c:pt idx="15">
                  <c:v>0</c:v>
                </c:pt>
                <c:pt idx="17">
                  <c:v>0</c:v>
                </c:pt>
                <c:pt idx="19">
                  <c:v>0</c:v>
                </c:pt>
              </c:numCache>
            </c:numRef>
          </c:val>
          <c:extLst>
            <c:ext xmlns:c16="http://schemas.microsoft.com/office/drawing/2014/chart" uri="{C3380CC4-5D6E-409C-BE32-E72D297353CC}">
              <c16:uniqueId val="{00000004-CF02-45A6-9509-38D038739583}"/>
            </c:ext>
          </c:extLst>
        </c:ser>
        <c:ser>
          <c:idx val="5"/>
          <c:order val="5"/>
          <c:tx>
            <c:strRef>
              <c:f>'6_Consolidate'!$G$37:$G$38</c:f>
              <c:strCache>
                <c:ptCount val="1"/>
                <c:pt idx="0">
                  <c:v>Local taxes</c:v>
                </c:pt>
              </c:strCache>
            </c:strRef>
          </c:tx>
          <c:spPr>
            <a:solidFill>
              <a:srgbClr val="F4847E"/>
            </a:solidFill>
            <a:ln>
              <a:noFill/>
            </a:ln>
            <a:effectLst/>
          </c:spPr>
          <c:invertIfNegative val="0"/>
          <c:cat>
            <c:multiLvlStrRef>
              <c:f>'6_Consolidate'!$A$39:$A$69</c:f>
              <c:multiLvlStrCache>
                <c:ptCount val="20"/>
                <c:lvl>
                  <c:pt idx="0">
                    <c:v>Cost</c:v>
                  </c:pt>
                  <c:pt idx="1">
                    <c:v>Source</c:v>
                  </c:pt>
                  <c:pt idx="2">
                    <c:v>Cost</c:v>
                  </c:pt>
                  <c:pt idx="3">
                    <c:v>Source</c:v>
                  </c:pt>
                  <c:pt idx="4">
                    <c:v>Cost</c:v>
                  </c:pt>
                  <c:pt idx="5">
                    <c:v>Source</c:v>
                  </c:pt>
                  <c:pt idx="6">
                    <c:v>Cost</c:v>
                  </c:pt>
                  <c:pt idx="7">
                    <c:v>Source</c:v>
                  </c:pt>
                  <c:pt idx="8">
                    <c:v>Cost</c:v>
                  </c:pt>
                  <c:pt idx="9">
                    <c:v>Source</c:v>
                  </c:pt>
                  <c:pt idx="10">
                    <c:v>Cost</c:v>
                  </c:pt>
                  <c:pt idx="11">
                    <c:v>Source</c:v>
                  </c:pt>
                  <c:pt idx="12">
                    <c:v>Cost</c:v>
                  </c:pt>
                  <c:pt idx="13">
                    <c:v>Source</c:v>
                  </c:pt>
                  <c:pt idx="14">
                    <c:v>Cost</c:v>
                  </c:pt>
                  <c:pt idx="15">
                    <c:v>Source</c:v>
                  </c:pt>
                  <c:pt idx="16">
                    <c:v>Cost</c:v>
                  </c:pt>
                  <c:pt idx="17">
                    <c:v>Source</c:v>
                  </c:pt>
                  <c:pt idx="18">
                    <c:v>Cost</c:v>
                  </c:pt>
                  <c:pt idx="19">
                    <c:v>Source</c:v>
                  </c:pt>
                </c:lvl>
                <c:lvl>
                  <c:pt idx="0">
                    <c:v>2020</c:v>
                  </c:pt>
                  <c:pt idx="2">
                    <c:v>2021</c:v>
                  </c:pt>
                  <c:pt idx="4">
                    <c:v>2022</c:v>
                  </c:pt>
                  <c:pt idx="6">
                    <c:v>2023</c:v>
                  </c:pt>
                  <c:pt idx="8">
                    <c:v>2024</c:v>
                  </c:pt>
                  <c:pt idx="10">
                    <c:v>2025</c:v>
                  </c:pt>
                  <c:pt idx="12">
                    <c:v>2026</c:v>
                  </c:pt>
                  <c:pt idx="14">
                    <c:v>2027</c:v>
                  </c:pt>
                  <c:pt idx="16">
                    <c:v>2028</c:v>
                  </c:pt>
                  <c:pt idx="18">
                    <c:v>2029</c:v>
                  </c:pt>
                </c:lvl>
              </c:multiLvlStrCache>
            </c:multiLvlStrRef>
          </c:cat>
          <c:val>
            <c:numRef>
              <c:f>'6_Consolidate'!$G$39:$G$69</c:f>
              <c:numCache>
                <c:formatCode>General</c:formatCode>
                <c:ptCount val="20"/>
                <c:pt idx="1">
                  <c:v>0</c:v>
                </c:pt>
                <c:pt idx="3">
                  <c:v>0</c:v>
                </c:pt>
                <c:pt idx="5">
                  <c:v>0</c:v>
                </c:pt>
                <c:pt idx="7">
                  <c:v>0</c:v>
                </c:pt>
                <c:pt idx="9">
                  <c:v>0</c:v>
                </c:pt>
                <c:pt idx="11">
                  <c:v>0</c:v>
                </c:pt>
                <c:pt idx="13">
                  <c:v>0</c:v>
                </c:pt>
                <c:pt idx="15">
                  <c:v>0</c:v>
                </c:pt>
                <c:pt idx="17">
                  <c:v>0</c:v>
                </c:pt>
                <c:pt idx="19">
                  <c:v>0</c:v>
                </c:pt>
              </c:numCache>
            </c:numRef>
          </c:val>
          <c:extLst>
            <c:ext xmlns:c16="http://schemas.microsoft.com/office/drawing/2014/chart" uri="{C3380CC4-5D6E-409C-BE32-E72D297353CC}">
              <c16:uniqueId val="{00000005-CF02-45A6-9509-38D038739583}"/>
            </c:ext>
          </c:extLst>
        </c:ser>
        <c:ser>
          <c:idx val="6"/>
          <c:order val="6"/>
          <c:tx>
            <c:strRef>
              <c:f>'6_Consolidate'!$H$37:$H$38</c:f>
              <c:strCache>
                <c:ptCount val="1"/>
                <c:pt idx="0">
                  <c:v>OpEx</c:v>
                </c:pt>
              </c:strCache>
            </c:strRef>
          </c:tx>
          <c:spPr>
            <a:solidFill>
              <a:srgbClr val="6AC9CE"/>
            </a:solidFill>
            <a:ln>
              <a:noFill/>
            </a:ln>
            <a:effectLst/>
          </c:spPr>
          <c:invertIfNegative val="0"/>
          <c:cat>
            <c:multiLvlStrRef>
              <c:f>'6_Consolidate'!$A$39:$A$69</c:f>
              <c:multiLvlStrCache>
                <c:ptCount val="20"/>
                <c:lvl>
                  <c:pt idx="0">
                    <c:v>Cost</c:v>
                  </c:pt>
                  <c:pt idx="1">
                    <c:v>Source</c:v>
                  </c:pt>
                  <c:pt idx="2">
                    <c:v>Cost</c:v>
                  </c:pt>
                  <c:pt idx="3">
                    <c:v>Source</c:v>
                  </c:pt>
                  <c:pt idx="4">
                    <c:v>Cost</c:v>
                  </c:pt>
                  <c:pt idx="5">
                    <c:v>Source</c:v>
                  </c:pt>
                  <c:pt idx="6">
                    <c:v>Cost</c:v>
                  </c:pt>
                  <c:pt idx="7">
                    <c:v>Source</c:v>
                  </c:pt>
                  <c:pt idx="8">
                    <c:v>Cost</c:v>
                  </c:pt>
                  <c:pt idx="9">
                    <c:v>Source</c:v>
                  </c:pt>
                  <c:pt idx="10">
                    <c:v>Cost</c:v>
                  </c:pt>
                  <c:pt idx="11">
                    <c:v>Source</c:v>
                  </c:pt>
                  <c:pt idx="12">
                    <c:v>Cost</c:v>
                  </c:pt>
                  <c:pt idx="13">
                    <c:v>Source</c:v>
                  </c:pt>
                  <c:pt idx="14">
                    <c:v>Cost</c:v>
                  </c:pt>
                  <c:pt idx="15">
                    <c:v>Source</c:v>
                  </c:pt>
                  <c:pt idx="16">
                    <c:v>Cost</c:v>
                  </c:pt>
                  <c:pt idx="17">
                    <c:v>Source</c:v>
                  </c:pt>
                  <c:pt idx="18">
                    <c:v>Cost</c:v>
                  </c:pt>
                  <c:pt idx="19">
                    <c:v>Source</c:v>
                  </c:pt>
                </c:lvl>
                <c:lvl>
                  <c:pt idx="0">
                    <c:v>2020</c:v>
                  </c:pt>
                  <c:pt idx="2">
                    <c:v>2021</c:v>
                  </c:pt>
                  <c:pt idx="4">
                    <c:v>2022</c:v>
                  </c:pt>
                  <c:pt idx="6">
                    <c:v>2023</c:v>
                  </c:pt>
                  <c:pt idx="8">
                    <c:v>2024</c:v>
                  </c:pt>
                  <c:pt idx="10">
                    <c:v>2025</c:v>
                  </c:pt>
                  <c:pt idx="12">
                    <c:v>2026</c:v>
                  </c:pt>
                  <c:pt idx="14">
                    <c:v>2027</c:v>
                  </c:pt>
                  <c:pt idx="16">
                    <c:v>2028</c:v>
                  </c:pt>
                  <c:pt idx="18">
                    <c:v>2029</c:v>
                  </c:pt>
                </c:lvl>
              </c:multiLvlStrCache>
            </c:multiLvlStrRef>
          </c:cat>
          <c:val>
            <c:numRef>
              <c:f>'6_Consolidate'!$H$39:$H$69</c:f>
              <c:numCache>
                <c:formatCode>General</c:formatCode>
                <c:ptCount val="20"/>
                <c:pt idx="0">
                  <c:v>0</c:v>
                </c:pt>
                <c:pt idx="2">
                  <c:v>0</c:v>
                </c:pt>
                <c:pt idx="4">
                  <c:v>0</c:v>
                </c:pt>
                <c:pt idx="6">
                  <c:v>0</c:v>
                </c:pt>
                <c:pt idx="8">
                  <c:v>0</c:v>
                </c:pt>
                <c:pt idx="10">
                  <c:v>0</c:v>
                </c:pt>
                <c:pt idx="12">
                  <c:v>0</c:v>
                </c:pt>
                <c:pt idx="14">
                  <c:v>0</c:v>
                </c:pt>
                <c:pt idx="16">
                  <c:v>0</c:v>
                </c:pt>
                <c:pt idx="18">
                  <c:v>0</c:v>
                </c:pt>
              </c:numCache>
            </c:numRef>
          </c:val>
          <c:extLst>
            <c:ext xmlns:c16="http://schemas.microsoft.com/office/drawing/2014/chart" uri="{C3380CC4-5D6E-409C-BE32-E72D297353CC}">
              <c16:uniqueId val="{00000006-CF02-45A6-9509-38D038739583}"/>
            </c:ext>
          </c:extLst>
        </c:ser>
        <c:ser>
          <c:idx val="7"/>
          <c:order val="7"/>
          <c:tx>
            <c:strRef>
              <c:f>'6_Consolidate'!$I$37:$I$38</c:f>
              <c:strCache>
                <c:ptCount val="1"/>
                <c:pt idx="0">
                  <c:v>Royalties</c:v>
                </c:pt>
              </c:strCache>
            </c:strRef>
          </c:tx>
          <c:spPr>
            <a:solidFill>
              <a:schemeClr val="accent4">
                <a:lumMod val="40000"/>
                <a:lumOff val="60000"/>
              </a:schemeClr>
            </a:solidFill>
            <a:ln>
              <a:noFill/>
            </a:ln>
            <a:effectLst/>
          </c:spPr>
          <c:invertIfNegative val="0"/>
          <c:cat>
            <c:multiLvlStrRef>
              <c:f>'6_Consolidate'!$A$39:$A$69</c:f>
              <c:multiLvlStrCache>
                <c:ptCount val="20"/>
                <c:lvl>
                  <c:pt idx="0">
                    <c:v>Cost</c:v>
                  </c:pt>
                  <c:pt idx="1">
                    <c:v>Source</c:v>
                  </c:pt>
                  <c:pt idx="2">
                    <c:v>Cost</c:v>
                  </c:pt>
                  <c:pt idx="3">
                    <c:v>Source</c:v>
                  </c:pt>
                  <c:pt idx="4">
                    <c:v>Cost</c:v>
                  </c:pt>
                  <c:pt idx="5">
                    <c:v>Source</c:v>
                  </c:pt>
                  <c:pt idx="6">
                    <c:v>Cost</c:v>
                  </c:pt>
                  <c:pt idx="7">
                    <c:v>Source</c:v>
                  </c:pt>
                  <c:pt idx="8">
                    <c:v>Cost</c:v>
                  </c:pt>
                  <c:pt idx="9">
                    <c:v>Source</c:v>
                  </c:pt>
                  <c:pt idx="10">
                    <c:v>Cost</c:v>
                  </c:pt>
                  <c:pt idx="11">
                    <c:v>Source</c:v>
                  </c:pt>
                  <c:pt idx="12">
                    <c:v>Cost</c:v>
                  </c:pt>
                  <c:pt idx="13">
                    <c:v>Source</c:v>
                  </c:pt>
                  <c:pt idx="14">
                    <c:v>Cost</c:v>
                  </c:pt>
                  <c:pt idx="15">
                    <c:v>Source</c:v>
                  </c:pt>
                  <c:pt idx="16">
                    <c:v>Cost</c:v>
                  </c:pt>
                  <c:pt idx="17">
                    <c:v>Source</c:v>
                  </c:pt>
                  <c:pt idx="18">
                    <c:v>Cost</c:v>
                  </c:pt>
                  <c:pt idx="19">
                    <c:v>Source</c:v>
                  </c:pt>
                </c:lvl>
                <c:lvl>
                  <c:pt idx="0">
                    <c:v>2020</c:v>
                  </c:pt>
                  <c:pt idx="2">
                    <c:v>2021</c:v>
                  </c:pt>
                  <c:pt idx="4">
                    <c:v>2022</c:v>
                  </c:pt>
                  <c:pt idx="6">
                    <c:v>2023</c:v>
                  </c:pt>
                  <c:pt idx="8">
                    <c:v>2024</c:v>
                  </c:pt>
                  <c:pt idx="10">
                    <c:v>2025</c:v>
                  </c:pt>
                  <c:pt idx="12">
                    <c:v>2026</c:v>
                  </c:pt>
                  <c:pt idx="14">
                    <c:v>2027</c:v>
                  </c:pt>
                  <c:pt idx="16">
                    <c:v>2028</c:v>
                  </c:pt>
                  <c:pt idx="18">
                    <c:v>2029</c:v>
                  </c:pt>
                </c:lvl>
              </c:multiLvlStrCache>
            </c:multiLvlStrRef>
          </c:cat>
          <c:val>
            <c:numRef>
              <c:f>'6_Consolidate'!$I$39:$I$69</c:f>
              <c:numCache>
                <c:formatCode>General</c:formatCode>
                <c:ptCount val="20"/>
                <c:pt idx="1">
                  <c:v>0</c:v>
                </c:pt>
                <c:pt idx="3">
                  <c:v>0</c:v>
                </c:pt>
                <c:pt idx="5">
                  <c:v>0</c:v>
                </c:pt>
                <c:pt idx="7">
                  <c:v>0</c:v>
                </c:pt>
                <c:pt idx="9">
                  <c:v>0</c:v>
                </c:pt>
                <c:pt idx="11">
                  <c:v>0</c:v>
                </c:pt>
                <c:pt idx="13">
                  <c:v>0</c:v>
                </c:pt>
                <c:pt idx="15">
                  <c:v>0</c:v>
                </c:pt>
                <c:pt idx="17">
                  <c:v>0</c:v>
                </c:pt>
                <c:pt idx="19">
                  <c:v>0</c:v>
                </c:pt>
              </c:numCache>
            </c:numRef>
          </c:val>
          <c:extLst>
            <c:ext xmlns:c16="http://schemas.microsoft.com/office/drawing/2014/chart" uri="{C3380CC4-5D6E-409C-BE32-E72D297353CC}">
              <c16:uniqueId val="{00000007-CF02-45A6-9509-38D038739583}"/>
            </c:ext>
          </c:extLst>
        </c:ser>
        <c:ser>
          <c:idx val="8"/>
          <c:order val="8"/>
          <c:tx>
            <c:strRef>
              <c:f>'6_Consolidate'!$J$37:$J$38</c:f>
              <c:strCache>
                <c:ptCount val="1"/>
                <c:pt idx="0">
                  <c:v>Tariff</c:v>
                </c:pt>
              </c:strCache>
            </c:strRef>
          </c:tx>
          <c:spPr>
            <a:solidFill>
              <a:srgbClr val="C00085"/>
            </a:solidFill>
            <a:ln>
              <a:noFill/>
            </a:ln>
            <a:effectLst/>
          </c:spPr>
          <c:invertIfNegative val="0"/>
          <c:cat>
            <c:multiLvlStrRef>
              <c:f>'6_Consolidate'!$A$39:$A$69</c:f>
              <c:multiLvlStrCache>
                <c:ptCount val="20"/>
                <c:lvl>
                  <c:pt idx="0">
                    <c:v>Cost</c:v>
                  </c:pt>
                  <c:pt idx="1">
                    <c:v>Source</c:v>
                  </c:pt>
                  <c:pt idx="2">
                    <c:v>Cost</c:v>
                  </c:pt>
                  <c:pt idx="3">
                    <c:v>Source</c:v>
                  </c:pt>
                  <c:pt idx="4">
                    <c:v>Cost</c:v>
                  </c:pt>
                  <c:pt idx="5">
                    <c:v>Source</c:v>
                  </c:pt>
                  <c:pt idx="6">
                    <c:v>Cost</c:v>
                  </c:pt>
                  <c:pt idx="7">
                    <c:v>Source</c:v>
                  </c:pt>
                  <c:pt idx="8">
                    <c:v>Cost</c:v>
                  </c:pt>
                  <c:pt idx="9">
                    <c:v>Source</c:v>
                  </c:pt>
                  <c:pt idx="10">
                    <c:v>Cost</c:v>
                  </c:pt>
                  <c:pt idx="11">
                    <c:v>Source</c:v>
                  </c:pt>
                  <c:pt idx="12">
                    <c:v>Cost</c:v>
                  </c:pt>
                  <c:pt idx="13">
                    <c:v>Source</c:v>
                  </c:pt>
                  <c:pt idx="14">
                    <c:v>Cost</c:v>
                  </c:pt>
                  <c:pt idx="15">
                    <c:v>Source</c:v>
                  </c:pt>
                  <c:pt idx="16">
                    <c:v>Cost</c:v>
                  </c:pt>
                  <c:pt idx="17">
                    <c:v>Source</c:v>
                  </c:pt>
                  <c:pt idx="18">
                    <c:v>Cost</c:v>
                  </c:pt>
                  <c:pt idx="19">
                    <c:v>Source</c:v>
                  </c:pt>
                </c:lvl>
                <c:lvl>
                  <c:pt idx="0">
                    <c:v>2020</c:v>
                  </c:pt>
                  <c:pt idx="2">
                    <c:v>2021</c:v>
                  </c:pt>
                  <c:pt idx="4">
                    <c:v>2022</c:v>
                  </c:pt>
                  <c:pt idx="6">
                    <c:v>2023</c:v>
                  </c:pt>
                  <c:pt idx="8">
                    <c:v>2024</c:v>
                  </c:pt>
                  <c:pt idx="10">
                    <c:v>2025</c:v>
                  </c:pt>
                  <c:pt idx="12">
                    <c:v>2026</c:v>
                  </c:pt>
                  <c:pt idx="14">
                    <c:v>2027</c:v>
                  </c:pt>
                  <c:pt idx="16">
                    <c:v>2028</c:v>
                  </c:pt>
                  <c:pt idx="18">
                    <c:v>2029</c:v>
                  </c:pt>
                </c:lvl>
              </c:multiLvlStrCache>
            </c:multiLvlStrRef>
          </c:cat>
          <c:val>
            <c:numRef>
              <c:f>'6_Consolidate'!$J$39:$J$69</c:f>
              <c:numCache>
                <c:formatCode>General</c:formatCode>
                <c:ptCount val="20"/>
                <c:pt idx="1">
                  <c:v>0</c:v>
                </c:pt>
                <c:pt idx="3">
                  <c:v>0</c:v>
                </c:pt>
                <c:pt idx="5">
                  <c:v>0</c:v>
                </c:pt>
                <c:pt idx="7">
                  <c:v>0</c:v>
                </c:pt>
                <c:pt idx="9">
                  <c:v>0</c:v>
                </c:pt>
                <c:pt idx="11">
                  <c:v>0</c:v>
                </c:pt>
                <c:pt idx="13">
                  <c:v>0</c:v>
                </c:pt>
                <c:pt idx="15">
                  <c:v>0</c:v>
                </c:pt>
                <c:pt idx="17">
                  <c:v>0</c:v>
                </c:pt>
                <c:pt idx="19">
                  <c:v>0</c:v>
                </c:pt>
              </c:numCache>
            </c:numRef>
          </c:val>
          <c:extLst>
            <c:ext xmlns:c16="http://schemas.microsoft.com/office/drawing/2014/chart" uri="{C3380CC4-5D6E-409C-BE32-E72D297353CC}">
              <c16:uniqueId val="{00000008-CF02-45A6-9509-38D038739583}"/>
            </c:ext>
          </c:extLst>
        </c:ser>
        <c:ser>
          <c:idx val="9"/>
          <c:order val="9"/>
          <c:tx>
            <c:strRef>
              <c:f>'6_Consolidate'!$K$37:$K$38</c:f>
              <c:strCache>
                <c:ptCount val="1"/>
                <c:pt idx="0">
                  <c:v>Gap</c:v>
                </c:pt>
              </c:strCache>
            </c:strRef>
          </c:tx>
          <c:spPr>
            <a:solidFill>
              <a:schemeClr val="bg2">
                <a:lumMod val="50000"/>
              </a:schemeClr>
            </a:solidFill>
            <a:ln>
              <a:noFill/>
            </a:ln>
            <a:effectLst/>
          </c:spPr>
          <c:invertIfNegative val="0"/>
          <c:cat>
            <c:multiLvlStrRef>
              <c:f>'6_Consolidate'!$A$39:$A$69</c:f>
              <c:multiLvlStrCache>
                <c:ptCount val="20"/>
                <c:lvl>
                  <c:pt idx="0">
                    <c:v>Cost</c:v>
                  </c:pt>
                  <c:pt idx="1">
                    <c:v>Source</c:v>
                  </c:pt>
                  <c:pt idx="2">
                    <c:v>Cost</c:v>
                  </c:pt>
                  <c:pt idx="3">
                    <c:v>Source</c:v>
                  </c:pt>
                  <c:pt idx="4">
                    <c:v>Cost</c:v>
                  </c:pt>
                  <c:pt idx="5">
                    <c:v>Source</c:v>
                  </c:pt>
                  <c:pt idx="6">
                    <c:v>Cost</c:v>
                  </c:pt>
                  <c:pt idx="7">
                    <c:v>Source</c:v>
                  </c:pt>
                  <c:pt idx="8">
                    <c:v>Cost</c:v>
                  </c:pt>
                  <c:pt idx="9">
                    <c:v>Source</c:v>
                  </c:pt>
                  <c:pt idx="10">
                    <c:v>Cost</c:v>
                  </c:pt>
                  <c:pt idx="11">
                    <c:v>Source</c:v>
                  </c:pt>
                  <c:pt idx="12">
                    <c:v>Cost</c:v>
                  </c:pt>
                  <c:pt idx="13">
                    <c:v>Source</c:v>
                  </c:pt>
                  <c:pt idx="14">
                    <c:v>Cost</c:v>
                  </c:pt>
                  <c:pt idx="15">
                    <c:v>Source</c:v>
                  </c:pt>
                  <c:pt idx="16">
                    <c:v>Cost</c:v>
                  </c:pt>
                  <c:pt idx="17">
                    <c:v>Source</c:v>
                  </c:pt>
                  <c:pt idx="18">
                    <c:v>Cost</c:v>
                  </c:pt>
                  <c:pt idx="19">
                    <c:v>Source</c:v>
                  </c:pt>
                </c:lvl>
                <c:lvl>
                  <c:pt idx="0">
                    <c:v>2020</c:v>
                  </c:pt>
                  <c:pt idx="2">
                    <c:v>2021</c:v>
                  </c:pt>
                  <c:pt idx="4">
                    <c:v>2022</c:v>
                  </c:pt>
                  <c:pt idx="6">
                    <c:v>2023</c:v>
                  </c:pt>
                  <c:pt idx="8">
                    <c:v>2024</c:v>
                  </c:pt>
                  <c:pt idx="10">
                    <c:v>2025</c:v>
                  </c:pt>
                  <c:pt idx="12">
                    <c:v>2026</c:v>
                  </c:pt>
                  <c:pt idx="14">
                    <c:v>2027</c:v>
                  </c:pt>
                  <c:pt idx="16">
                    <c:v>2028</c:v>
                  </c:pt>
                  <c:pt idx="18">
                    <c:v>2029</c:v>
                  </c:pt>
                </c:lvl>
              </c:multiLvlStrCache>
            </c:multiLvlStrRef>
          </c:cat>
          <c:val>
            <c:numRef>
              <c:f>'6_Consolidate'!$K$39:$K$69</c:f>
              <c:numCache>
                <c:formatCode>General</c:formatCode>
                <c:ptCount val="20"/>
                <c:pt idx="1">
                  <c:v>0</c:v>
                </c:pt>
                <c:pt idx="3">
                  <c:v>0</c:v>
                </c:pt>
                <c:pt idx="5">
                  <c:v>0</c:v>
                </c:pt>
                <c:pt idx="7">
                  <c:v>0</c:v>
                </c:pt>
                <c:pt idx="9">
                  <c:v>0</c:v>
                </c:pt>
                <c:pt idx="11">
                  <c:v>0</c:v>
                </c:pt>
                <c:pt idx="13">
                  <c:v>0</c:v>
                </c:pt>
                <c:pt idx="15">
                  <c:v>0</c:v>
                </c:pt>
                <c:pt idx="17">
                  <c:v>0</c:v>
                </c:pt>
                <c:pt idx="19">
                  <c:v>0</c:v>
                </c:pt>
              </c:numCache>
            </c:numRef>
          </c:val>
          <c:extLst>
            <c:ext xmlns:c16="http://schemas.microsoft.com/office/drawing/2014/chart" uri="{C3380CC4-5D6E-409C-BE32-E72D297353CC}">
              <c16:uniqueId val="{00000001-8D0E-4900-B31A-3D1E18C30BA3}"/>
            </c:ext>
          </c:extLst>
        </c:ser>
        <c:dLbls>
          <c:showLegendKey val="0"/>
          <c:showVal val="0"/>
          <c:showCatName val="0"/>
          <c:showSerName val="0"/>
          <c:showPercent val="0"/>
          <c:showBubbleSize val="0"/>
        </c:dLbls>
        <c:gapWidth val="150"/>
        <c:overlap val="100"/>
        <c:axId val="549279600"/>
        <c:axId val="549276976"/>
      </c:barChart>
      <c:catAx>
        <c:axId val="54927960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49276976"/>
        <c:crosses val="autoZero"/>
        <c:auto val="1"/>
        <c:lblAlgn val="ctr"/>
        <c:lblOffset val="100"/>
        <c:noMultiLvlLbl val="0"/>
      </c:catAx>
      <c:valAx>
        <c:axId val="549276976"/>
        <c:scaling>
          <c:orientation val="minMax"/>
          <c:max val="10500000000"/>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49279600"/>
        <c:crosses val="autoZero"/>
        <c:crossBetween val="between"/>
      </c:valAx>
      <c:spPr>
        <a:noFill/>
        <a:ln>
          <a:noFill/>
        </a:ln>
        <a:effectLst/>
      </c:spPr>
    </c:plotArea>
    <c:legend>
      <c:legendPos val="r"/>
      <c:layout>
        <c:manualLayout>
          <c:xMode val="edge"/>
          <c:yMode val="edge"/>
          <c:x val="0.88868125002962151"/>
          <c:y val="0.22318630516134211"/>
          <c:w val="9.0181458888393046E-2"/>
          <c:h val="0.39882839292375233"/>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dropZonesVisible val="1"/>
      </c14:pivotOptions>
    </c:ext>
    <c:ext xmlns:c16="http://schemas.microsoft.com/office/drawing/2014/chart" uri="{E28EC0CA-F0BB-4C9C-879D-F8772B89E7AC}">
      <c16:pivotOptions16>
        <c16:showExpandCollapseFieldButtons val="1"/>
      </c16:pivotOptions16>
    </c:ext>
  </c:extLst>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2" Type="http://schemas.openxmlformats.org/officeDocument/2006/relationships/chart" Target="../charts/chart3.xml"/><Relationship Id="rId1"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dr:twoCellAnchor editAs="oneCell">
    <xdr:from>
      <xdr:col>13</xdr:col>
      <xdr:colOff>529167</xdr:colOff>
      <xdr:row>17</xdr:row>
      <xdr:rowOff>10584</xdr:rowOff>
    </xdr:from>
    <xdr:to>
      <xdr:col>23</xdr:col>
      <xdr:colOff>484186</xdr:colOff>
      <xdr:row>36</xdr:row>
      <xdr:rowOff>21465</xdr:rowOff>
    </xdr:to>
    <xdr:pic>
      <xdr:nvPicPr>
        <xdr:cNvPr id="5" name="Picture 4">
          <a:extLst>
            <a:ext uri="{FF2B5EF4-FFF2-40B4-BE49-F238E27FC236}">
              <a16:creationId xmlns:a16="http://schemas.microsoft.com/office/drawing/2014/main" id="{7A15ACDF-105B-4EF8-84D9-757174000DC5}"/>
            </a:ext>
          </a:extLst>
        </xdr:cNvPr>
        <xdr:cNvPicPr>
          <a:picLocks noChangeAspect="1"/>
        </xdr:cNvPicPr>
      </xdr:nvPicPr>
      <xdr:blipFill>
        <a:blip xmlns:r="http://schemas.openxmlformats.org/officeDocument/2006/relationships" r:embed="rId1"/>
        <a:stretch>
          <a:fillRect/>
        </a:stretch>
      </xdr:blipFill>
      <xdr:spPr>
        <a:xfrm>
          <a:off x="16160750" y="3460751"/>
          <a:ext cx="6096528" cy="3429297"/>
        </a:xfrm>
        <a:prstGeom prst="rect">
          <a:avLst/>
        </a:prstGeom>
        <a:ln>
          <a:solidFill>
            <a:sysClr val="windowText" lastClr="000000"/>
          </a:solidFill>
        </a:ln>
      </xdr:spPr>
    </xdr:pic>
    <xdr:clientData/>
  </xdr:twoCellAnchor>
  <xdr:twoCellAnchor editAs="oneCell">
    <xdr:from>
      <xdr:col>0</xdr:col>
      <xdr:colOff>0</xdr:colOff>
      <xdr:row>18</xdr:row>
      <xdr:rowOff>172357</xdr:rowOff>
    </xdr:from>
    <xdr:to>
      <xdr:col>2</xdr:col>
      <xdr:colOff>889528</xdr:colOff>
      <xdr:row>37</xdr:row>
      <xdr:rowOff>154511</xdr:rowOff>
    </xdr:to>
    <xdr:pic>
      <xdr:nvPicPr>
        <xdr:cNvPr id="3" name="Picture 2">
          <a:extLst>
            <a:ext uri="{FF2B5EF4-FFF2-40B4-BE49-F238E27FC236}">
              <a16:creationId xmlns:a16="http://schemas.microsoft.com/office/drawing/2014/main" id="{2B25B3CF-3758-43C9-846F-1EFD8826769B}"/>
            </a:ext>
          </a:extLst>
        </xdr:cNvPr>
        <xdr:cNvPicPr>
          <a:picLocks noChangeAspect="1"/>
        </xdr:cNvPicPr>
      </xdr:nvPicPr>
      <xdr:blipFill>
        <a:blip xmlns:r="http://schemas.openxmlformats.org/officeDocument/2006/relationships" r:embed="rId2"/>
        <a:stretch>
          <a:fillRect/>
        </a:stretch>
      </xdr:blipFill>
      <xdr:spPr>
        <a:xfrm>
          <a:off x="0" y="4581071"/>
          <a:ext cx="6096528" cy="3429297"/>
        </a:xfrm>
        <a:prstGeom prst="rect">
          <a:avLst/>
        </a:prstGeom>
      </xdr:spPr>
    </xdr:pic>
    <xdr:clientData/>
  </xdr:twoCellAnchor>
  <xdr:twoCellAnchor editAs="oneCell">
    <xdr:from>
      <xdr:col>0</xdr:col>
      <xdr:colOff>0</xdr:colOff>
      <xdr:row>41</xdr:row>
      <xdr:rowOff>90715</xdr:rowOff>
    </xdr:from>
    <xdr:to>
      <xdr:col>2</xdr:col>
      <xdr:colOff>889528</xdr:colOff>
      <xdr:row>60</xdr:row>
      <xdr:rowOff>72869</xdr:rowOff>
    </xdr:to>
    <xdr:pic>
      <xdr:nvPicPr>
        <xdr:cNvPr id="22" name="Picture 21">
          <a:extLst>
            <a:ext uri="{FF2B5EF4-FFF2-40B4-BE49-F238E27FC236}">
              <a16:creationId xmlns:a16="http://schemas.microsoft.com/office/drawing/2014/main" id="{A3D0553B-7B67-4B26-9EE3-C3244DECE24C}"/>
            </a:ext>
          </a:extLst>
        </xdr:cNvPr>
        <xdr:cNvPicPr>
          <a:picLocks noChangeAspect="1"/>
        </xdr:cNvPicPr>
      </xdr:nvPicPr>
      <xdr:blipFill>
        <a:blip xmlns:r="http://schemas.openxmlformats.org/officeDocument/2006/relationships" r:embed="rId3"/>
        <a:stretch>
          <a:fillRect/>
        </a:stretch>
      </xdr:blipFill>
      <xdr:spPr>
        <a:xfrm>
          <a:off x="0" y="8690429"/>
          <a:ext cx="6096528" cy="3429297"/>
        </a:xfrm>
        <a:prstGeom prst="rect">
          <a:avLst/>
        </a:prstGeom>
      </xdr:spPr>
    </xdr:pic>
    <xdr:clientData/>
  </xdr:twoCellAnchor>
  <xdr:twoCellAnchor editAs="oneCell">
    <xdr:from>
      <xdr:col>3</xdr:col>
      <xdr:colOff>1170214</xdr:colOff>
      <xdr:row>41</xdr:row>
      <xdr:rowOff>54429</xdr:rowOff>
    </xdr:from>
    <xdr:to>
      <xdr:col>9</xdr:col>
      <xdr:colOff>354314</xdr:colOff>
      <xdr:row>60</xdr:row>
      <xdr:rowOff>36583</xdr:rowOff>
    </xdr:to>
    <xdr:pic>
      <xdr:nvPicPr>
        <xdr:cNvPr id="24" name="Picture 23">
          <a:extLst>
            <a:ext uri="{FF2B5EF4-FFF2-40B4-BE49-F238E27FC236}">
              <a16:creationId xmlns:a16="http://schemas.microsoft.com/office/drawing/2014/main" id="{F5FBFD49-A4A4-4041-8B59-7A0FAA7E761C}"/>
            </a:ext>
          </a:extLst>
        </xdr:cNvPr>
        <xdr:cNvPicPr>
          <a:picLocks noChangeAspect="1"/>
        </xdr:cNvPicPr>
      </xdr:nvPicPr>
      <xdr:blipFill>
        <a:blip xmlns:r="http://schemas.openxmlformats.org/officeDocument/2006/relationships" r:embed="rId4"/>
        <a:stretch>
          <a:fillRect/>
        </a:stretch>
      </xdr:blipFill>
      <xdr:spPr>
        <a:xfrm>
          <a:off x="8826500" y="8654143"/>
          <a:ext cx="6096528" cy="3429297"/>
        </a:xfrm>
        <a:prstGeom prst="rect">
          <a:avLst/>
        </a:prstGeom>
      </xdr:spPr>
    </xdr:pic>
    <xdr:clientData/>
  </xdr:twoCellAnchor>
  <xdr:twoCellAnchor editAs="oneCell">
    <xdr:from>
      <xdr:col>3</xdr:col>
      <xdr:colOff>1133928</xdr:colOff>
      <xdr:row>17</xdr:row>
      <xdr:rowOff>108856</xdr:rowOff>
    </xdr:from>
    <xdr:to>
      <xdr:col>9</xdr:col>
      <xdr:colOff>318028</xdr:colOff>
      <xdr:row>36</xdr:row>
      <xdr:rowOff>91010</xdr:rowOff>
    </xdr:to>
    <xdr:pic>
      <xdr:nvPicPr>
        <xdr:cNvPr id="25" name="Picture 24">
          <a:extLst>
            <a:ext uri="{FF2B5EF4-FFF2-40B4-BE49-F238E27FC236}">
              <a16:creationId xmlns:a16="http://schemas.microsoft.com/office/drawing/2014/main" id="{7016F774-A8FC-466F-BA1D-6C6401524E58}"/>
            </a:ext>
          </a:extLst>
        </xdr:cNvPr>
        <xdr:cNvPicPr>
          <a:picLocks noChangeAspect="1"/>
        </xdr:cNvPicPr>
      </xdr:nvPicPr>
      <xdr:blipFill>
        <a:blip xmlns:r="http://schemas.openxmlformats.org/officeDocument/2006/relationships" r:embed="rId5"/>
        <a:stretch>
          <a:fillRect/>
        </a:stretch>
      </xdr:blipFill>
      <xdr:spPr>
        <a:xfrm>
          <a:off x="8790214" y="4336142"/>
          <a:ext cx="6096528" cy="3429297"/>
        </a:xfrm>
        <a:prstGeom prst="rect">
          <a:avLst/>
        </a:prstGeom>
      </xdr:spPr>
    </xdr:pic>
    <xdr:clientData/>
  </xdr:twoCellAnchor>
  <xdr:twoCellAnchor editAs="oneCell">
    <xdr:from>
      <xdr:col>0</xdr:col>
      <xdr:colOff>0</xdr:colOff>
      <xdr:row>65</xdr:row>
      <xdr:rowOff>0</xdr:rowOff>
    </xdr:from>
    <xdr:to>
      <xdr:col>2</xdr:col>
      <xdr:colOff>889528</xdr:colOff>
      <xdr:row>83</xdr:row>
      <xdr:rowOff>163583</xdr:rowOff>
    </xdr:to>
    <xdr:pic>
      <xdr:nvPicPr>
        <xdr:cNvPr id="26" name="Picture 25">
          <a:extLst>
            <a:ext uri="{FF2B5EF4-FFF2-40B4-BE49-F238E27FC236}">
              <a16:creationId xmlns:a16="http://schemas.microsoft.com/office/drawing/2014/main" id="{F975EEA9-0EE9-4B94-B63D-4E1F0641AA86}"/>
            </a:ext>
          </a:extLst>
        </xdr:cNvPr>
        <xdr:cNvPicPr>
          <a:picLocks noChangeAspect="1"/>
        </xdr:cNvPicPr>
      </xdr:nvPicPr>
      <xdr:blipFill>
        <a:blip xmlns:r="http://schemas.openxmlformats.org/officeDocument/2006/relationships" r:embed="rId6"/>
        <a:stretch>
          <a:fillRect/>
        </a:stretch>
      </xdr:blipFill>
      <xdr:spPr>
        <a:xfrm>
          <a:off x="0" y="12954000"/>
          <a:ext cx="6096528" cy="342929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4</xdr:row>
      <xdr:rowOff>82550</xdr:rowOff>
    </xdr:from>
    <xdr:to>
      <xdr:col>5</xdr:col>
      <xdr:colOff>568325</xdr:colOff>
      <xdr:row>16</xdr:row>
      <xdr:rowOff>44450</xdr:rowOff>
    </xdr:to>
    <xdr:graphicFrame macro="">
      <xdr:nvGraphicFramePr>
        <xdr:cNvPr id="3" name="Chart 2">
          <a:extLst>
            <a:ext uri="{FF2B5EF4-FFF2-40B4-BE49-F238E27FC236}">
              <a16:creationId xmlns:a16="http://schemas.microsoft.com/office/drawing/2014/main" id="{00E44799-BFAC-4632-8380-1346833EE77B}"/>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2</xdr:col>
      <xdr:colOff>303893</xdr:colOff>
      <xdr:row>46</xdr:row>
      <xdr:rowOff>166007</xdr:rowOff>
    </xdr:from>
    <xdr:to>
      <xdr:col>10</xdr:col>
      <xdr:colOff>122464</xdr:colOff>
      <xdr:row>47</xdr:row>
      <xdr:rowOff>0</xdr:rowOff>
    </xdr:to>
    <xdr:graphicFrame macro="">
      <xdr:nvGraphicFramePr>
        <xdr:cNvPr id="12" name="Chart 11">
          <a:extLst>
            <a:ext uri="{FF2B5EF4-FFF2-40B4-BE49-F238E27FC236}">
              <a16:creationId xmlns:a16="http://schemas.microsoft.com/office/drawing/2014/main" id="{61BF45A7-F2EC-4FEA-9467-BA0F1F35AE0E}"/>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1</xdr:row>
      <xdr:rowOff>39005</xdr:rowOff>
    </xdr:from>
    <xdr:to>
      <xdr:col>19</xdr:col>
      <xdr:colOff>181429</xdr:colOff>
      <xdr:row>33</xdr:row>
      <xdr:rowOff>117929</xdr:rowOff>
    </xdr:to>
    <xdr:graphicFrame macro="">
      <xdr:nvGraphicFramePr>
        <xdr:cNvPr id="4" name="Chart 3">
          <a:extLst>
            <a:ext uri="{FF2B5EF4-FFF2-40B4-BE49-F238E27FC236}">
              <a16:creationId xmlns:a16="http://schemas.microsoft.com/office/drawing/2014/main" id="{B322C75D-2D5B-4A58-9826-4BA3C23F0D8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Delia Sanchez Trancon" refreshedDate="44161.473949537038" createdVersion="6" refreshedVersion="6" minRefreshableVersion="3" recordCount="100" xr:uid="{A7D6992B-CECB-40C3-B77F-77AAE3A0AEDF}">
  <cacheSource type="worksheet">
    <worksheetSource ref="A16:D116" sheet="Data"/>
  </cacheSource>
  <cacheFields count="4">
    <cacheField name="Year" numFmtId="0">
      <sharedItems containsSemiMixedTypes="0" containsString="0" containsNumber="1" containsInteger="1" minValue="2016" maxValue="2029" count="14">
        <n v="2020"/>
        <n v="2021"/>
        <n v="2022"/>
        <n v="2023"/>
        <n v="2024"/>
        <n v="2025"/>
        <n v="2026"/>
        <n v="2027"/>
        <n v="2028"/>
        <n v="2029"/>
        <n v="2018" u="1"/>
        <n v="2016" u="1"/>
        <n v="2019" u="1"/>
        <n v="2017" u="1"/>
      </sharedItems>
    </cacheField>
    <cacheField name="Category" numFmtId="0">
      <sharedItems count="2">
        <s v="Cost"/>
        <s v="Source"/>
      </sharedItems>
    </cacheField>
    <cacheField name="Cost category" numFmtId="0">
      <sharedItems containsBlank="1" count="16">
        <s v="CapEx"/>
        <s v="CapManEx"/>
        <s v="Central government transfers"/>
        <s v="DirSup"/>
        <s v="District development partners"/>
        <s v="Gap"/>
        <s v="Local taxes"/>
        <s v="OpEx"/>
        <s v="Royalties"/>
        <s v="Tariff"/>
        <m u="1"/>
        <s v="Formula4" f="1"/>
        <s v="Formula3" f="1"/>
        <s v="Surplus" u="1"/>
        <s v="Formula2" f="1"/>
        <s v="Formula1" f="1"/>
      </sharedItems>
    </cacheField>
    <cacheField name="Cost" numFmtId="2">
      <sharedItems containsSemiMixedTypes="0" containsString="0" containsNumber="1" containsInteger="1" minValue="0" maxValue="0"/>
    </cacheField>
  </cacheFields>
  <calculatedItems count="4">
    <calculatedItem>
      <pivotArea cacheIndex="1" outline="0" fieldPosition="0">
        <references count="1">
          <reference field="2" count="1">
            <x v="15"/>
          </reference>
        </references>
      </pivotArea>
    </calculatedItem>
    <calculatedItem>
      <pivotArea cacheIndex="1" outline="0" fieldPosition="0">
        <references count="1">
          <reference field="2" count="1">
            <x v="14"/>
          </reference>
        </references>
      </pivotArea>
    </calculatedItem>
    <calculatedItem>
      <pivotArea cacheIndex="1" outline="0" fieldPosition="0">
        <references count="1">
          <reference field="2" count="1">
            <x v="12"/>
          </reference>
        </references>
      </pivotArea>
    </calculatedItem>
    <calculatedItem>
      <pivotArea cacheIndex="1" outline="0" fieldPosition="0">
        <references count="1">
          <reference field="2" count="1">
            <x v="11"/>
          </reference>
        </references>
      </pivotArea>
    </calculatedItem>
  </calculatedItem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00">
  <r>
    <x v="0"/>
    <x v="0"/>
    <x v="0"/>
    <n v="0"/>
  </r>
  <r>
    <x v="0"/>
    <x v="0"/>
    <x v="1"/>
    <n v="0"/>
  </r>
  <r>
    <x v="0"/>
    <x v="1"/>
    <x v="2"/>
    <n v="0"/>
  </r>
  <r>
    <x v="0"/>
    <x v="0"/>
    <x v="3"/>
    <n v="0"/>
  </r>
  <r>
    <x v="0"/>
    <x v="1"/>
    <x v="4"/>
    <n v="0"/>
  </r>
  <r>
    <x v="0"/>
    <x v="1"/>
    <x v="5"/>
    <n v="0"/>
  </r>
  <r>
    <x v="0"/>
    <x v="1"/>
    <x v="6"/>
    <n v="0"/>
  </r>
  <r>
    <x v="0"/>
    <x v="0"/>
    <x v="7"/>
    <n v="0"/>
  </r>
  <r>
    <x v="0"/>
    <x v="1"/>
    <x v="8"/>
    <n v="0"/>
  </r>
  <r>
    <x v="0"/>
    <x v="1"/>
    <x v="9"/>
    <n v="0"/>
  </r>
  <r>
    <x v="1"/>
    <x v="0"/>
    <x v="0"/>
    <n v="0"/>
  </r>
  <r>
    <x v="1"/>
    <x v="0"/>
    <x v="1"/>
    <n v="0"/>
  </r>
  <r>
    <x v="1"/>
    <x v="1"/>
    <x v="2"/>
    <n v="0"/>
  </r>
  <r>
    <x v="1"/>
    <x v="0"/>
    <x v="3"/>
    <n v="0"/>
  </r>
  <r>
    <x v="1"/>
    <x v="1"/>
    <x v="4"/>
    <n v="0"/>
  </r>
  <r>
    <x v="1"/>
    <x v="1"/>
    <x v="5"/>
    <n v="0"/>
  </r>
  <r>
    <x v="1"/>
    <x v="1"/>
    <x v="6"/>
    <n v="0"/>
  </r>
  <r>
    <x v="1"/>
    <x v="0"/>
    <x v="7"/>
    <n v="0"/>
  </r>
  <r>
    <x v="1"/>
    <x v="1"/>
    <x v="8"/>
    <n v="0"/>
  </r>
  <r>
    <x v="1"/>
    <x v="1"/>
    <x v="9"/>
    <n v="0"/>
  </r>
  <r>
    <x v="2"/>
    <x v="0"/>
    <x v="0"/>
    <n v="0"/>
  </r>
  <r>
    <x v="2"/>
    <x v="0"/>
    <x v="1"/>
    <n v="0"/>
  </r>
  <r>
    <x v="2"/>
    <x v="1"/>
    <x v="2"/>
    <n v="0"/>
  </r>
  <r>
    <x v="2"/>
    <x v="0"/>
    <x v="3"/>
    <n v="0"/>
  </r>
  <r>
    <x v="2"/>
    <x v="1"/>
    <x v="4"/>
    <n v="0"/>
  </r>
  <r>
    <x v="2"/>
    <x v="1"/>
    <x v="5"/>
    <n v="0"/>
  </r>
  <r>
    <x v="2"/>
    <x v="1"/>
    <x v="6"/>
    <n v="0"/>
  </r>
  <r>
    <x v="2"/>
    <x v="0"/>
    <x v="7"/>
    <n v="0"/>
  </r>
  <r>
    <x v="2"/>
    <x v="1"/>
    <x v="8"/>
    <n v="0"/>
  </r>
  <r>
    <x v="2"/>
    <x v="1"/>
    <x v="9"/>
    <n v="0"/>
  </r>
  <r>
    <x v="3"/>
    <x v="0"/>
    <x v="0"/>
    <n v="0"/>
  </r>
  <r>
    <x v="3"/>
    <x v="0"/>
    <x v="1"/>
    <n v="0"/>
  </r>
  <r>
    <x v="3"/>
    <x v="1"/>
    <x v="2"/>
    <n v="0"/>
  </r>
  <r>
    <x v="3"/>
    <x v="0"/>
    <x v="3"/>
    <n v="0"/>
  </r>
  <r>
    <x v="3"/>
    <x v="1"/>
    <x v="4"/>
    <n v="0"/>
  </r>
  <r>
    <x v="3"/>
    <x v="1"/>
    <x v="5"/>
    <n v="0"/>
  </r>
  <r>
    <x v="3"/>
    <x v="1"/>
    <x v="6"/>
    <n v="0"/>
  </r>
  <r>
    <x v="3"/>
    <x v="0"/>
    <x v="7"/>
    <n v="0"/>
  </r>
  <r>
    <x v="3"/>
    <x v="1"/>
    <x v="8"/>
    <n v="0"/>
  </r>
  <r>
    <x v="3"/>
    <x v="1"/>
    <x v="9"/>
    <n v="0"/>
  </r>
  <r>
    <x v="4"/>
    <x v="0"/>
    <x v="0"/>
    <n v="0"/>
  </r>
  <r>
    <x v="4"/>
    <x v="0"/>
    <x v="1"/>
    <n v="0"/>
  </r>
  <r>
    <x v="4"/>
    <x v="1"/>
    <x v="2"/>
    <n v="0"/>
  </r>
  <r>
    <x v="4"/>
    <x v="0"/>
    <x v="3"/>
    <n v="0"/>
  </r>
  <r>
    <x v="4"/>
    <x v="1"/>
    <x v="4"/>
    <n v="0"/>
  </r>
  <r>
    <x v="4"/>
    <x v="1"/>
    <x v="5"/>
    <n v="0"/>
  </r>
  <r>
    <x v="4"/>
    <x v="1"/>
    <x v="6"/>
    <n v="0"/>
  </r>
  <r>
    <x v="4"/>
    <x v="0"/>
    <x v="7"/>
    <n v="0"/>
  </r>
  <r>
    <x v="4"/>
    <x v="1"/>
    <x v="8"/>
    <n v="0"/>
  </r>
  <r>
    <x v="4"/>
    <x v="1"/>
    <x v="9"/>
    <n v="0"/>
  </r>
  <r>
    <x v="5"/>
    <x v="0"/>
    <x v="0"/>
    <n v="0"/>
  </r>
  <r>
    <x v="5"/>
    <x v="0"/>
    <x v="1"/>
    <n v="0"/>
  </r>
  <r>
    <x v="5"/>
    <x v="1"/>
    <x v="2"/>
    <n v="0"/>
  </r>
  <r>
    <x v="5"/>
    <x v="0"/>
    <x v="3"/>
    <n v="0"/>
  </r>
  <r>
    <x v="5"/>
    <x v="1"/>
    <x v="4"/>
    <n v="0"/>
  </r>
  <r>
    <x v="5"/>
    <x v="1"/>
    <x v="5"/>
    <n v="0"/>
  </r>
  <r>
    <x v="5"/>
    <x v="1"/>
    <x v="6"/>
    <n v="0"/>
  </r>
  <r>
    <x v="5"/>
    <x v="0"/>
    <x v="7"/>
    <n v="0"/>
  </r>
  <r>
    <x v="5"/>
    <x v="1"/>
    <x v="8"/>
    <n v="0"/>
  </r>
  <r>
    <x v="5"/>
    <x v="1"/>
    <x v="9"/>
    <n v="0"/>
  </r>
  <r>
    <x v="6"/>
    <x v="0"/>
    <x v="0"/>
    <n v="0"/>
  </r>
  <r>
    <x v="6"/>
    <x v="0"/>
    <x v="1"/>
    <n v="0"/>
  </r>
  <r>
    <x v="6"/>
    <x v="1"/>
    <x v="2"/>
    <n v="0"/>
  </r>
  <r>
    <x v="6"/>
    <x v="0"/>
    <x v="3"/>
    <n v="0"/>
  </r>
  <r>
    <x v="6"/>
    <x v="1"/>
    <x v="4"/>
    <n v="0"/>
  </r>
  <r>
    <x v="6"/>
    <x v="1"/>
    <x v="5"/>
    <n v="0"/>
  </r>
  <r>
    <x v="6"/>
    <x v="1"/>
    <x v="6"/>
    <n v="0"/>
  </r>
  <r>
    <x v="6"/>
    <x v="0"/>
    <x v="7"/>
    <n v="0"/>
  </r>
  <r>
    <x v="6"/>
    <x v="1"/>
    <x v="8"/>
    <n v="0"/>
  </r>
  <r>
    <x v="6"/>
    <x v="1"/>
    <x v="9"/>
    <n v="0"/>
  </r>
  <r>
    <x v="7"/>
    <x v="0"/>
    <x v="0"/>
    <n v="0"/>
  </r>
  <r>
    <x v="7"/>
    <x v="0"/>
    <x v="1"/>
    <n v="0"/>
  </r>
  <r>
    <x v="7"/>
    <x v="1"/>
    <x v="2"/>
    <n v="0"/>
  </r>
  <r>
    <x v="7"/>
    <x v="0"/>
    <x v="3"/>
    <n v="0"/>
  </r>
  <r>
    <x v="7"/>
    <x v="1"/>
    <x v="4"/>
    <n v="0"/>
  </r>
  <r>
    <x v="7"/>
    <x v="1"/>
    <x v="5"/>
    <n v="0"/>
  </r>
  <r>
    <x v="7"/>
    <x v="1"/>
    <x v="6"/>
    <n v="0"/>
  </r>
  <r>
    <x v="7"/>
    <x v="0"/>
    <x v="7"/>
    <n v="0"/>
  </r>
  <r>
    <x v="7"/>
    <x v="1"/>
    <x v="8"/>
    <n v="0"/>
  </r>
  <r>
    <x v="7"/>
    <x v="1"/>
    <x v="9"/>
    <n v="0"/>
  </r>
  <r>
    <x v="8"/>
    <x v="0"/>
    <x v="0"/>
    <n v="0"/>
  </r>
  <r>
    <x v="8"/>
    <x v="0"/>
    <x v="1"/>
    <n v="0"/>
  </r>
  <r>
    <x v="8"/>
    <x v="1"/>
    <x v="2"/>
    <n v="0"/>
  </r>
  <r>
    <x v="8"/>
    <x v="0"/>
    <x v="3"/>
    <n v="0"/>
  </r>
  <r>
    <x v="8"/>
    <x v="1"/>
    <x v="4"/>
    <n v="0"/>
  </r>
  <r>
    <x v="8"/>
    <x v="1"/>
    <x v="5"/>
    <n v="0"/>
  </r>
  <r>
    <x v="8"/>
    <x v="1"/>
    <x v="6"/>
    <n v="0"/>
  </r>
  <r>
    <x v="8"/>
    <x v="0"/>
    <x v="7"/>
    <n v="0"/>
  </r>
  <r>
    <x v="8"/>
    <x v="1"/>
    <x v="8"/>
    <n v="0"/>
  </r>
  <r>
    <x v="8"/>
    <x v="1"/>
    <x v="9"/>
    <n v="0"/>
  </r>
  <r>
    <x v="9"/>
    <x v="0"/>
    <x v="0"/>
    <n v="0"/>
  </r>
  <r>
    <x v="9"/>
    <x v="0"/>
    <x v="1"/>
    <n v="0"/>
  </r>
  <r>
    <x v="9"/>
    <x v="1"/>
    <x v="2"/>
    <n v="0"/>
  </r>
  <r>
    <x v="9"/>
    <x v="0"/>
    <x v="3"/>
    <n v="0"/>
  </r>
  <r>
    <x v="9"/>
    <x v="1"/>
    <x v="4"/>
    <n v="0"/>
  </r>
  <r>
    <x v="9"/>
    <x v="1"/>
    <x v="5"/>
    <n v="0"/>
  </r>
  <r>
    <x v="9"/>
    <x v="1"/>
    <x v="6"/>
    <n v="0"/>
  </r>
  <r>
    <x v="9"/>
    <x v="0"/>
    <x v="7"/>
    <n v="0"/>
  </r>
  <r>
    <x v="9"/>
    <x v="1"/>
    <x v="8"/>
    <n v="0"/>
  </r>
  <r>
    <x v="9"/>
    <x v="1"/>
    <x v="9"/>
    <n v="0"/>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D0DCE088-D357-4418-BE70-3470F4D485AB}" name="PivotTable1" cacheId="0" applyNumberFormats="0" applyBorderFormats="0" applyFontFormats="0" applyPatternFormats="0" applyAlignmentFormats="0" applyWidthHeightFormats="1" dataCaption="Values" updatedVersion="6" minRefreshableVersion="3" useAutoFormatting="1" itemPrintTitles="1" createdVersion="6" indent="0" outline="1" outlineData="1" multipleFieldFilters="0" chartFormat="6">
  <location ref="A37:L69" firstHeaderRow="1" firstDataRow="2" firstDataCol="1"/>
  <pivotFields count="4">
    <pivotField axis="axisRow" showAll="0" sortType="ascending">
      <items count="15">
        <item m="1" x="11"/>
        <item m="1" x="13"/>
        <item m="1" x="10"/>
        <item m="1" x="12"/>
        <item x="0"/>
        <item x="1"/>
        <item x="2"/>
        <item x="3"/>
        <item x="4"/>
        <item x="5"/>
        <item x="6"/>
        <item x="7"/>
        <item x="8"/>
        <item x="9"/>
        <item t="default"/>
      </items>
    </pivotField>
    <pivotField axis="axisRow" showAll="0">
      <items count="3">
        <item x="0"/>
        <item x="1"/>
        <item t="default"/>
      </items>
    </pivotField>
    <pivotField axis="axisCol" showAll="0">
      <items count="17">
        <item x="0"/>
        <item x="1"/>
        <item x="2"/>
        <item x="3"/>
        <item x="4"/>
        <item h="1" f="1" x="15"/>
        <item h="1" f="1" x="14"/>
        <item h="1" f="1" x="12"/>
        <item h="1" f="1" x="11"/>
        <item x="6"/>
        <item x="7"/>
        <item x="8"/>
        <item x="9"/>
        <item x="5"/>
        <item h="1" m="1" x="10"/>
        <item h="1" m="1" x="13"/>
        <item t="default"/>
      </items>
    </pivotField>
    <pivotField dataField="1" showAll="0"/>
  </pivotFields>
  <rowFields count="2">
    <field x="0"/>
    <field x="1"/>
  </rowFields>
  <rowItems count="31">
    <i>
      <x v="4"/>
    </i>
    <i r="1">
      <x/>
    </i>
    <i r="1">
      <x v="1"/>
    </i>
    <i>
      <x v="5"/>
    </i>
    <i r="1">
      <x/>
    </i>
    <i r="1">
      <x v="1"/>
    </i>
    <i>
      <x v="6"/>
    </i>
    <i r="1">
      <x/>
    </i>
    <i r="1">
      <x v="1"/>
    </i>
    <i>
      <x v="7"/>
    </i>
    <i r="1">
      <x/>
    </i>
    <i r="1">
      <x v="1"/>
    </i>
    <i>
      <x v="8"/>
    </i>
    <i r="1">
      <x/>
    </i>
    <i r="1">
      <x v="1"/>
    </i>
    <i>
      <x v="9"/>
    </i>
    <i r="1">
      <x/>
    </i>
    <i r="1">
      <x v="1"/>
    </i>
    <i>
      <x v="10"/>
    </i>
    <i r="1">
      <x/>
    </i>
    <i r="1">
      <x v="1"/>
    </i>
    <i>
      <x v="11"/>
    </i>
    <i r="1">
      <x/>
    </i>
    <i r="1">
      <x v="1"/>
    </i>
    <i>
      <x v="12"/>
    </i>
    <i r="1">
      <x/>
    </i>
    <i r="1">
      <x v="1"/>
    </i>
    <i>
      <x v="13"/>
    </i>
    <i r="1">
      <x/>
    </i>
    <i r="1">
      <x v="1"/>
    </i>
    <i t="grand">
      <x/>
    </i>
  </rowItems>
  <colFields count="1">
    <field x="2"/>
  </colFields>
  <colItems count="11">
    <i>
      <x/>
    </i>
    <i>
      <x v="1"/>
    </i>
    <i>
      <x v="2"/>
    </i>
    <i>
      <x v="3"/>
    </i>
    <i>
      <x v="4"/>
    </i>
    <i>
      <x v="9"/>
    </i>
    <i>
      <x v="10"/>
    </i>
    <i>
      <x v="11"/>
    </i>
    <i>
      <x v="12"/>
    </i>
    <i>
      <x v="13"/>
    </i>
    <i t="grand">
      <x/>
    </i>
  </colItems>
  <dataFields count="1">
    <dataField name="Sum of Cost" fld="3" baseField="0" baseItem="0"/>
  </dataFields>
  <formats count="21">
    <format dxfId="20">
      <pivotArea type="all" dataOnly="0" outline="0" fieldPosition="0"/>
    </format>
    <format dxfId="19">
      <pivotArea outline="0" collapsedLevelsAreSubtotals="1" fieldPosition="0"/>
    </format>
    <format dxfId="18">
      <pivotArea type="origin" dataOnly="0" labelOnly="1" outline="0" fieldPosition="0"/>
    </format>
    <format dxfId="17">
      <pivotArea field="2" type="button" dataOnly="0" labelOnly="1" outline="0" axis="axisCol" fieldPosition="0"/>
    </format>
    <format dxfId="16">
      <pivotArea type="topRight" dataOnly="0" labelOnly="1" outline="0" fieldPosition="0"/>
    </format>
    <format dxfId="15">
      <pivotArea field="0" type="button" dataOnly="0" labelOnly="1" outline="0" axis="axisRow" fieldPosition="0"/>
    </format>
    <format dxfId="14">
      <pivotArea dataOnly="0" labelOnly="1" fieldPosition="0">
        <references count="1">
          <reference field="0" count="0"/>
        </references>
      </pivotArea>
    </format>
    <format dxfId="13">
      <pivotArea dataOnly="0" labelOnly="1" grandRow="1" outline="0" fieldPosition="0"/>
    </format>
    <format dxfId="12">
      <pivotArea dataOnly="0" labelOnly="1" fieldPosition="0">
        <references count="2">
          <reference field="0" count="1" selected="0">
            <x v="2"/>
          </reference>
          <reference field="1" count="0"/>
        </references>
      </pivotArea>
    </format>
    <format dxfId="11">
      <pivotArea dataOnly="0" labelOnly="1" fieldPosition="0">
        <references count="2">
          <reference field="0" count="1" selected="0">
            <x v="3"/>
          </reference>
          <reference field="1" count="0"/>
        </references>
      </pivotArea>
    </format>
    <format dxfId="10">
      <pivotArea dataOnly="0" labelOnly="1" fieldPosition="0">
        <references count="2">
          <reference field="0" count="1" selected="0">
            <x v="4"/>
          </reference>
          <reference field="1" count="0"/>
        </references>
      </pivotArea>
    </format>
    <format dxfId="9">
      <pivotArea dataOnly="0" labelOnly="1" fieldPosition="0">
        <references count="2">
          <reference field="0" count="1" selected="0">
            <x v="5"/>
          </reference>
          <reference field="1" count="0"/>
        </references>
      </pivotArea>
    </format>
    <format dxfId="8">
      <pivotArea dataOnly="0" labelOnly="1" fieldPosition="0">
        <references count="2">
          <reference field="0" count="1" selected="0">
            <x v="6"/>
          </reference>
          <reference field="1" count="0"/>
        </references>
      </pivotArea>
    </format>
    <format dxfId="7">
      <pivotArea dataOnly="0" labelOnly="1" fieldPosition="0">
        <references count="2">
          <reference field="0" count="1" selected="0">
            <x v="7"/>
          </reference>
          <reference field="1" count="0"/>
        </references>
      </pivotArea>
    </format>
    <format dxfId="6">
      <pivotArea dataOnly="0" labelOnly="1" fieldPosition="0">
        <references count="2">
          <reference field="0" count="1" selected="0">
            <x v="8"/>
          </reference>
          <reference field="1" count="0"/>
        </references>
      </pivotArea>
    </format>
    <format dxfId="5">
      <pivotArea dataOnly="0" labelOnly="1" fieldPosition="0">
        <references count="2">
          <reference field="0" count="1" selected="0">
            <x v="9"/>
          </reference>
          <reference field="1" count="0"/>
        </references>
      </pivotArea>
    </format>
    <format dxfId="4">
      <pivotArea dataOnly="0" labelOnly="1" fieldPosition="0">
        <references count="2">
          <reference field="0" count="1" selected="0">
            <x v="10"/>
          </reference>
          <reference field="1" count="0"/>
        </references>
      </pivotArea>
    </format>
    <format dxfId="3">
      <pivotArea dataOnly="0" labelOnly="1" fieldPosition="0">
        <references count="2">
          <reference field="0" count="1" selected="0">
            <x v="11"/>
          </reference>
          <reference field="1" count="0"/>
        </references>
      </pivotArea>
    </format>
    <format dxfId="2">
      <pivotArea dataOnly="0" labelOnly="1" fieldPosition="0">
        <references count="2">
          <reference field="0" count="1" selected="0">
            <x v="12"/>
          </reference>
          <reference field="1" count="0"/>
        </references>
      </pivotArea>
    </format>
    <format dxfId="1">
      <pivotArea dataOnly="0" labelOnly="1" fieldPosition="0">
        <references count="1">
          <reference field="2" count="0"/>
        </references>
      </pivotArea>
    </format>
    <format dxfId="0">
      <pivotArea dataOnly="0" labelOnly="1" grandCol="1" outline="0" fieldPosition="0"/>
    </format>
  </formats>
  <chartFormats count="11">
    <chartFormat chart="5" format="0" series="1">
      <pivotArea type="data" outline="0" fieldPosition="0">
        <references count="2">
          <reference field="4294967294" count="1" selected="0">
            <x v="0"/>
          </reference>
          <reference field="2" count="1" selected="0">
            <x v="0"/>
          </reference>
        </references>
      </pivotArea>
    </chartFormat>
    <chartFormat chart="5" format="1" series="1">
      <pivotArea type="data" outline="0" fieldPosition="0">
        <references count="2">
          <reference field="4294967294" count="1" selected="0">
            <x v="0"/>
          </reference>
          <reference field="2" count="1" selected="0">
            <x v="1"/>
          </reference>
        </references>
      </pivotArea>
    </chartFormat>
    <chartFormat chart="5" format="2" series="1">
      <pivotArea type="data" outline="0" fieldPosition="0">
        <references count="2">
          <reference field="4294967294" count="1" selected="0">
            <x v="0"/>
          </reference>
          <reference field="2" count="1" selected="0">
            <x v="2"/>
          </reference>
        </references>
      </pivotArea>
    </chartFormat>
    <chartFormat chart="5" format="3" series="1">
      <pivotArea type="data" outline="0" fieldPosition="0">
        <references count="2">
          <reference field="4294967294" count="1" selected="0">
            <x v="0"/>
          </reference>
          <reference field="2" count="1" selected="0">
            <x v="3"/>
          </reference>
        </references>
      </pivotArea>
    </chartFormat>
    <chartFormat chart="5" format="4" series="1">
      <pivotArea type="data" outline="0" fieldPosition="0">
        <references count="2">
          <reference field="4294967294" count="1" selected="0">
            <x v="0"/>
          </reference>
          <reference field="2" count="1" selected="0">
            <x v="4"/>
          </reference>
        </references>
      </pivotArea>
    </chartFormat>
    <chartFormat chart="5" format="5" series="1">
      <pivotArea type="data" outline="0" fieldPosition="0">
        <references count="2">
          <reference field="4294967294" count="1" selected="0">
            <x v="0"/>
          </reference>
          <reference field="2" count="1" selected="0">
            <x v="9"/>
          </reference>
        </references>
      </pivotArea>
    </chartFormat>
    <chartFormat chart="5" format="6" series="1">
      <pivotArea type="data" outline="0" fieldPosition="0">
        <references count="2">
          <reference field="4294967294" count="1" selected="0">
            <x v="0"/>
          </reference>
          <reference field="2" count="1" selected="0">
            <x v="10"/>
          </reference>
        </references>
      </pivotArea>
    </chartFormat>
    <chartFormat chart="5" format="7" series="1">
      <pivotArea type="data" outline="0" fieldPosition="0">
        <references count="2">
          <reference field="4294967294" count="1" selected="0">
            <x v="0"/>
          </reference>
          <reference field="2" count="1" selected="0">
            <x v="11"/>
          </reference>
        </references>
      </pivotArea>
    </chartFormat>
    <chartFormat chart="5" format="8" series="1">
      <pivotArea type="data" outline="0" fieldPosition="0">
        <references count="2">
          <reference field="4294967294" count="1" selected="0">
            <x v="0"/>
          </reference>
          <reference field="2" count="1" selected="0">
            <x v="12"/>
          </reference>
        </references>
      </pivotArea>
    </chartFormat>
    <chartFormat chart="5" format="9" series="1">
      <pivotArea type="data" outline="0" fieldPosition="0">
        <references count="2">
          <reference field="4294967294" count="1" selected="0">
            <x v="0"/>
          </reference>
          <reference field="2" count="1" selected="0">
            <x v="13"/>
          </reference>
        </references>
      </pivotArea>
    </chartFormat>
    <chartFormat chart="5" format="10" series="1">
      <pivotArea type="data" outline="0" fieldPosition="0">
        <references count="2">
          <reference field="4294967294" count="1" selected="0">
            <x v="0"/>
          </reference>
          <reference field="2" count="1" selected="0">
            <x v="15"/>
          </reference>
        </references>
      </pivotArea>
    </chartFormat>
  </chartFormats>
  <pivotTableStyleInfo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ircwash.org/tools/irc-costing-and-budgeting-tools"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6.bin"/><Relationship Id="rId1" Type="http://schemas.openxmlformats.org/officeDocument/2006/relationships/pivotTable" Target="../pivotTables/pivotTable1.xm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ublished="0">
    <tabColor rgb="FFED4267"/>
  </sheetPr>
  <dimension ref="A1:B32"/>
  <sheetViews>
    <sheetView showGridLines="0" tabSelected="1" zoomScale="90" zoomScaleNormal="90" workbookViewId="0">
      <selection activeCell="A7" sqref="A7"/>
    </sheetView>
  </sheetViews>
  <sheetFormatPr defaultColWidth="10.81640625" defaultRowHeight="14.5" x14ac:dyDescent="0.35"/>
  <cols>
    <col min="1" max="1" width="138.81640625" customWidth="1"/>
  </cols>
  <sheetData>
    <row r="1" spans="1:1" ht="26" x14ac:dyDescent="0.6">
      <c r="A1" s="56" t="s">
        <v>172</v>
      </c>
    </row>
    <row r="3" spans="1:1" x14ac:dyDescent="0.35">
      <c r="A3" s="52" t="s">
        <v>104</v>
      </c>
    </row>
    <row r="4" spans="1:1" x14ac:dyDescent="0.35">
      <c r="A4" t="s">
        <v>124</v>
      </c>
    </row>
    <row r="5" spans="1:1" x14ac:dyDescent="0.35">
      <c r="A5" t="s">
        <v>126</v>
      </c>
    </row>
    <row r="7" spans="1:1" x14ac:dyDescent="0.35">
      <c r="A7" s="52" t="s">
        <v>105</v>
      </c>
    </row>
    <row r="8" spans="1:1" x14ac:dyDescent="0.35">
      <c r="A8" t="s">
        <v>113</v>
      </c>
    </row>
    <row r="10" spans="1:1" x14ac:dyDescent="0.35">
      <c r="A10" s="16" t="s">
        <v>114</v>
      </c>
    </row>
    <row r="11" spans="1:1" x14ac:dyDescent="0.35">
      <c r="A11" t="s">
        <v>116</v>
      </c>
    </row>
    <row r="13" spans="1:1" x14ac:dyDescent="0.35">
      <c r="A13" s="16" t="s">
        <v>115</v>
      </c>
    </row>
    <row r="14" spans="1:1" s="49" customFormat="1" ht="43.5" x14ac:dyDescent="0.35">
      <c r="A14" s="49" t="s">
        <v>117</v>
      </c>
    </row>
    <row r="15" spans="1:1" x14ac:dyDescent="0.35">
      <c r="A15" s="16" t="s">
        <v>118</v>
      </c>
    </row>
    <row r="16" spans="1:1" x14ac:dyDescent="0.35">
      <c r="A16" t="s">
        <v>119</v>
      </c>
    </row>
    <row r="18" spans="1:2" x14ac:dyDescent="0.35">
      <c r="A18" s="16" t="s">
        <v>120</v>
      </c>
    </row>
    <row r="19" spans="1:2" x14ac:dyDescent="0.35">
      <c r="A19" t="s">
        <v>122</v>
      </c>
    </row>
    <row r="21" spans="1:2" x14ac:dyDescent="0.35">
      <c r="A21" s="16" t="s">
        <v>121</v>
      </c>
    </row>
    <row r="22" spans="1:2" x14ac:dyDescent="0.35">
      <c r="A22" t="s">
        <v>111</v>
      </c>
    </row>
    <row r="24" spans="1:2" x14ac:dyDescent="0.35">
      <c r="A24" s="16" t="s">
        <v>123</v>
      </c>
    </row>
    <row r="25" spans="1:2" x14ac:dyDescent="0.35">
      <c r="A25" t="s">
        <v>169</v>
      </c>
    </row>
    <row r="27" spans="1:2" x14ac:dyDescent="0.35">
      <c r="A27" s="52" t="s">
        <v>106</v>
      </c>
    </row>
    <row r="28" spans="1:2" x14ac:dyDescent="0.35">
      <c r="A28" t="s">
        <v>127</v>
      </c>
    </row>
    <row r="30" spans="1:2" x14ac:dyDescent="0.35">
      <c r="A30" s="52" t="s">
        <v>125</v>
      </c>
    </row>
    <row r="31" spans="1:2" x14ac:dyDescent="0.35">
      <c r="A31" s="24" t="s">
        <v>137</v>
      </c>
      <c r="B31" s="64" t="s">
        <v>136</v>
      </c>
    </row>
    <row r="32" spans="1:2" ht="29" x14ac:dyDescent="0.35">
      <c r="A32" s="65" t="s">
        <v>138</v>
      </c>
    </row>
  </sheetData>
  <phoneticPr fontId="2" type="noConversion"/>
  <hyperlinks>
    <hyperlink ref="B31" r:id="rId1" xr:uid="{8067769C-F0AE-4B98-8ABA-D533E43B91C6}"/>
  </hyperlinks>
  <pageMargins left="0.75" right="0.75" top="1" bottom="1" header="0.5" footer="0.5"/>
  <pageSetup paperSize="9" orientation="portrait" horizontalDpi="4294967292" verticalDpi="4294967292" r:id="rId2"/>
  <extLst>
    <ext xmlns:mx="http://schemas.microsoft.com/office/mac/excel/2008/main" uri="http://schemas.microsoft.com/office/mac/excel/2008/main">
      <mx:PLV Mode="1"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BAF877-1A4F-4E1F-951F-760BFE954EA7}">
  <sheetPr published="0">
    <tabColor rgb="FFE33D8A"/>
  </sheetPr>
  <dimension ref="A1:F27"/>
  <sheetViews>
    <sheetView zoomScale="90" zoomScaleNormal="90" workbookViewId="0">
      <selection activeCell="D3" sqref="D3"/>
    </sheetView>
  </sheetViews>
  <sheetFormatPr defaultColWidth="8.7265625" defaultRowHeight="14.5" x14ac:dyDescent="0.35"/>
  <cols>
    <col min="1" max="1" width="8.7265625" style="69"/>
    <col min="2" max="5" width="8.7265625" style="1"/>
    <col min="6" max="6" width="138.54296875" style="1" customWidth="1"/>
    <col min="7" max="16384" width="8.7265625" style="1"/>
  </cols>
  <sheetData>
    <row r="1" spans="1:6" ht="26" x14ac:dyDescent="0.35">
      <c r="A1" s="67" t="s">
        <v>136</v>
      </c>
    </row>
    <row r="2" spans="1:6" ht="26" x14ac:dyDescent="0.35">
      <c r="A2" s="67"/>
    </row>
    <row r="3" spans="1:6" ht="29" x14ac:dyDescent="0.35">
      <c r="A3" s="68" t="s">
        <v>142</v>
      </c>
      <c r="F3" s="66" t="s">
        <v>146</v>
      </c>
    </row>
    <row r="4" spans="1:6" x14ac:dyDescent="0.35">
      <c r="A4" s="68"/>
    </row>
    <row r="5" spans="1:6" ht="29" x14ac:dyDescent="0.35">
      <c r="A5" s="68" t="s">
        <v>143</v>
      </c>
      <c r="F5" s="66" t="s">
        <v>147</v>
      </c>
    </row>
    <row r="6" spans="1:6" x14ac:dyDescent="0.35">
      <c r="A6" s="68"/>
    </row>
    <row r="7" spans="1:6" ht="29" x14ac:dyDescent="0.35">
      <c r="A7" s="68" t="s">
        <v>144</v>
      </c>
      <c r="F7" s="66" t="s">
        <v>148</v>
      </c>
    </row>
    <row r="8" spans="1:6" x14ac:dyDescent="0.35">
      <c r="A8" s="68"/>
    </row>
    <row r="9" spans="1:6" x14ac:dyDescent="0.35">
      <c r="A9" s="68" t="s">
        <v>145</v>
      </c>
      <c r="F9" s="1" t="s">
        <v>149</v>
      </c>
    </row>
    <row r="10" spans="1:6" x14ac:dyDescent="0.35">
      <c r="A10" s="68"/>
    </row>
    <row r="11" spans="1:6" x14ac:dyDescent="0.35">
      <c r="A11" s="68" t="s">
        <v>139</v>
      </c>
      <c r="F11" s="1" t="s">
        <v>150</v>
      </c>
    </row>
    <row r="12" spans="1:6" x14ac:dyDescent="0.35">
      <c r="A12" s="68"/>
    </row>
    <row r="13" spans="1:6" ht="29" x14ac:dyDescent="0.35">
      <c r="A13" s="68" t="s">
        <v>140</v>
      </c>
      <c r="F13" s="49" t="s">
        <v>151</v>
      </c>
    </row>
    <row r="14" spans="1:6" x14ac:dyDescent="0.35">
      <c r="A14" s="68"/>
    </row>
    <row r="15" spans="1:6" ht="43.5" x14ac:dyDescent="0.35">
      <c r="A15" s="68" t="s">
        <v>141</v>
      </c>
      <c r="F15" s="49" t="s">
        <v>152</v>
      </c>
    </row>
    <row r="17" spans="1:6" ht="26" x14ac:dyDescent="0.35">
      <c r="A17" s="67" t="s">
        <v>27</v>
      </c>
    </row>
    <row r="19" spans="1:6" x14ac:dyDescent="0.35">
      <c r="A19" s="70" t="s">
        <v>95</v>
      </c>
      <c r="B19" s="68"/>
      <c r="F19" s="1" t="s">
        <v>154</v>
      </c>
    </row>
    <row r="20" spans="1:6" x14ac:dyDescent="0.35">
      <c r="A20" s="70"/>
    </row>
    <row r="21" spans="1:6" x14ac:dyDescent="0.35">
      <c r="A21" s="70" t="s">
        <v>96</v>
      </c>
      <c r="F21" s="1" t="s">
        <v>153</v>
      </c>
    </row>
    <row r="22" spans="1:6" x14ac:dyDescent="0.35">
      <c r="A22" s="70"/>
    </row>
    <row r="23" spans="1:6" x14ac:dyDescent="0.35">
      <c r="A23" s="70" t="s">
        <v>92</v>
      </c>
      <c r="F23" s="1" t="s">
        <v>157</v>
      </c>
    </row>
    <row r="24" spans="1:6" x14ac:dyDescent="0.35">
      <c r="A24" s="70"/>
    </row>
    <row r="25" spans="1:6" x14ac:dyDescent="0.35">
      <c r="A25" s="70" t="s">
        <v>93</v>
      </c>
      <c r="F25" s="1" t="s">
        <v>156</v>
      </c>
    </row>
    <row r="26" spans="1:6" x14ac:dyDescent="0.35">
      <c r="A26" s="70"/>
    </row>
    <row r="27" spans="1:6" x14ac:dyDescent="0.35">
      <c r="A27" s="70" t="s">
        <v>94</v>
      </c>
      <c r="F27" s="1" t="s">
        <v>155</v>
      </c>
    </row>
  </sheetData>
  <pageMargins left="0.7" right="0.7" top="0.75" bottom="0.75" header="0.3" footer="0.3"/>
  <pageSetup paperSize="9" orientation="portrait" horizontalDpi="4294967293"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ublished="0">
    <tabColor rgb="FF60ADAF"/>
  </sheetPr>
  <dimension ref="A1:H38"/>
  <sheetViews>
    <sheetView showGridLines="0" zoomScale="90" zoomScaleNormal="90" workbookViewId="0">
      <selection activeCell="E33" sqref="E33:E35"/>
    </sheetView>
  </sheetViews>
  <sheetFormatPr defaultColWidth="8.81640625" defaultRowHeight="14.5" x14ac:dyDescent="0.35"/>
  <cols>
    <col min="1" max="1" width="31.81640625" style="1" customWidth="1"/>
    <col min="2" max="2" width="17.453125" style="1" bestFit="1" customWidth="1"/>
    <col min="3" max="3" width="11.453125" style="1" bestFit="1" customWidth="1"/>
    <col min="4" max="4" width="21.1796875" style="1" bestFit="1" customWidth="1"/>
    <col min="5" max="5" width="19.453125" style="1" bestFit="1" customWidth="1"/>
    <col min="6" max="7" width="8.81640625" style="1"/>
    <col min="8" max="8" width="54.453125" bestFit="1" customWidth="1"/>
    <col min="9" max="16384" width="8.81640625" style="1"/>
  </cols>
  <sheetData>
    <row r="1" spans="1:8" ht="26" x14ac:dyDescent="0.6">
      <c r="A1" s="56" t="s">
        <v>132</v>
      </c>
    </row>
    <row r="2" spans="1:8" ht="26.5" thickBot="1" x14ac:dyDescent="0.65">
      <c r="A2" s="11"/>
    </row>
    <row r="3" spans="1:8" ht="15" thickBot="1" x14ac:dyDescent="0.4">
      <c r="A3" s="3" t="s">
        <v>128</v>
      </c>
      <c r="C3" s="9">
        <v>2020</v>
      </c>
    </row>
    <row r="4" spans="1:8" ht="15" thickBot="1" x14ac:dyDescent="0.4">
      <c r="A4" s="3" t="s">
        <v>48</v>
      </c>
      <c r="C4" s="9"/>
    </row>
    <row r="5" spans="1:8" ht="15" thickBot="1" x14ac:dyDescent="0.4">
      <c r="A5" s="3" t="s">
        <v>129</v>
      </c>
      <c r="C5" s="9"/>
      <c r="H5" s="16" t="s">
        <v>91</v>
      </c>
    </row>
    <row r="6" spans="1:8" x14ac:dyDescent="0.35">
      <c r="H6" s="16"/>
    </row>
    <row r="7" spans="1:8" x14ac:dyDescent="0.35">
      <c r="A7" s="3" t="s">
        <v>45</v>
      </c>
      <c r="H7" s="16"/>
    </row>
    <row r="8" spans="1:8" x14ac:dyDescent="0.35">
      <c r="A8" s="12" t="s">
        <v>42</v>
      </c>
      <c r="B8" s="12" t="s">
        <v>50</v>
      </c>
      <c r="C8" s="12" t="s">
        <v>67</v>
      </c>
      <c r="D8" s="12" t="s">
        <v>43</v>
      </c>
      <c r="H8" s="16"/>
    </row>
    <row r="9" spans="1:8" x14ac:dyDescent="0.35">
      <c r="A9" s="2" t="s">
        <v>19</v>
      </c>
      <c r="B9" s="2"/>
      <c r="C9" s="2"/>
      <c r="D9" s="2"/>
      <c r="H9" s="16"/>
    </row>
    <row r="10" spans="1:8" x14ac:dyDescent="0.35">
      <c r="A10" s="2" t="s">
        <v>20</v>
      </c>
      <c r="B10" s="2"/>
      <c r="C10" s="2"/>
      <c r="D10" s="2"/>
      <c r="H10" s="16"/>
    </row>
    <row r="11" spans="1:8" x14ac:dyDescent="0.35">
      <c r="A11" s="4" t="s">
        <v>80</v>
      </c>
      <c r="B11" s="4"/>
      <c r="C11" s="4"/>
      <c r="D11" s="4"/>
      <c r="H11" s="16"/>
    </row>
    <row r="12" spans="1:8" x14ac:dyDescent="0.35">
      <c r="A12" s="8" t="s">
        <v>130</v>
      </c>
      <c r="H12" s="16"/>
    </row>
    <row r="13" spans="1:8" x14ac:dyDescent="0.35">
      <c r="H13" s="16"/>
    </row>
    <row r="14" spans="1:8" x14ac:dyDescent="0.35">
      <c r="A14" s="7" t="s">
        <v>46</v>
      </c>
      <c r="H14" s="16" t="s">
        <v>91</v>
      </c>
    </row>
    <row r="15" spans="1:8" x14ac:dyDescent="0.35">
      <c r="A15" s="52" t="s">
        <v>57</v>
      </c>
    </row>
    <row r="16" spans="1:8" x14ac:dyDescent="0.35">
      <c r="A16" s="12" t="s">
        <v>51</v>
      </c>
      <c r="B16" s="12" t="s">
        <v>21</v>
      </c>
    </row>
    <row r="17" spans="1:8" x14ac:dyDescent="0.35">
      <c r="A17" s="2" t="s">
        <v>22</v>
      </c>
      <c r="B17" s="77"/>
    </row>
    <row r="18" spans="1:8" x14ac:dyDescent="0.35">
      <c r="A18" s="2" t="s">
        <v>23</v>
      </c>
      <c r="B18" s="83"/>
    </row>
    <row r="19" spans="1:8" x14ac:dyDescent="0.35">
      <c r="A19" s="2" t="s">
        <v>52</v>
      </c>
      <c r="B19" s="2"/>
    </row>
    <row r="20" spans="1:8" x14ac:dyDescent="0.35">
      <c r="A20" s="2" t="s">
        <v>53</v>
      </c>
      <c r="B20" s="2"/>
    </row>
    <row r="21" spans="1:8" x14ac:dyDescent="0.35">
      <c r="A21" s="2" t="s">
        <v>54</v>
      </c>
      <c r="B21" s="2"/>
    </row>
    <row r="22" spans="1:8" x14ac:dyDescent="0.35">
      <c r="A22" s="4" t="s">
        <v>44</v>
      </c>
      <c r="B22" s="4"/>
    </row>
    <row r="23" spans="1:8" x14ac:dyDescent="0.35">
      <c r="A23" s="8" t="s">
        <v>130</v>
      </c>
    </row>
    <row r="24" spans="1:8" x14ac:dyDescent="0.35">
      <c r="A24" s="8"/>
    </row>
    <row r="25" spans="1:8" x14ac:dyDescent="0.35">
      <c r="A25" s="52" t="s">
        <v>56</v>
      </c>
    </row>
    <row r="26" spans="1:8" x14ac:dyDescent="0.35">
      <c r="A26" s="12" t="s">
        <v>51</v>
      </c>
      <c r="B26" s="12" t="s">
        <v>59</v>
      </c>
      <c r="C26" s="12" t="s">
        <v>60</v>
      </c>
      <c r="D26" s="12" t="s">
        <v>61</v>
      </c>
      <c r="E26" s="12" t="s">
        <v>62</v>
      </c>
    </row>
    <row r="27" spans="1:8" x14ac:dyDescent="0.35">
      <c r="A27" s="2" t="s">
        <v>55</v>
      </c>
      <c r="B27" s="2"/>
      <c r="C27" s="2"/>
      <c r="D27" s="2"/>
      <c r="E27" s="2"/>
      <c r="H27" s="14" t="s">
        <v>63</v>
      </c>
    </row>
    <row r="28" spans="1:8" x14ac:dyDescent="0.35">
      <c r="A28" s="2" t="s">
        <v>23</v>
      </c>
      <c r="B28" s="2"/>
      <c r="C28" s="2"/>
      <c r="D28" s="2"/>
      <c r="E28" s="2"/>
      <c r="H28" s="16" t="s">
        <v>131</v>
      </c>
    </row>
    <row r="29" spans="1:8" x14ac:dyDescent="0.35">
      <c r="A29" s="2" t="s">
        <v>58</v>
      </c>
      <c r="B29" s="2"/>
      <c r="C29" s="2"/>
      <c r="D29" s="2"/>
      <c r="E29" s="2"/>
    </row>
    <row r="30" spans="1:8" x14ac:dyDescent="0.35">
      <c r="A30" s="8"/>
    </row>
    <row r="31" spans="1:8" x14ac:dyDescent="0.35">
      <c r="A31" s="52" t="s">
        <v>107</v>
      </c>
    </row>
    <row r="32" spans="1:8" x14ac:dyDescent="0.35">
      <c r="A32" s="12" t="s">
        <v>37</v>
      </c>
      <c r="B32" s="12" t="s">
        <v>98</v>
      </c>
      <c r="C32" s="12" t="s">
        <v>39</v>
      </c>
      <c r="D32" s="12" t="s">
        <v>40</v>
      </c>
      <c r="E32" s="12" t="s">
        <v>86</v>
      </c>
    </row>
    <row r="33" spans="1:5" x14ac:dyDescent="0.35">
      <c r="A33" s="2" t="s">
        <v>166</v>
      </c>
      <c r="B33" s="2"/>
      <c r="C33" s="13" t="s">
        <v>38</v>
      </c>
      <c r="D33" s="13" t="s">
        <v>41</v>
      </c>
      <c r="E33" s="2"/>
    </row>
    <row r="34" spans="1:5" x14ac:dyDescent="0.35">
      <c r="A34" s="2" t="s">
        <v>167</v>
      </c>
      <c r="B34" s="2"/>
      <c r="C34" s="2"/>
      <c r="D34" s="2"/>
      <c r="E34" s="2"/>
    </row>
    <row r="35" spans="1:5" x14ac:dyDescent="0.35">
      <c r="A35" s="2" t="s">
        <v>168</v>
      </c>
      <c r="B35" s="2"/>
      <c r="C35" s="2"/>
      <c r="D35" s="2"/>
      <c r="E35" s="2"/>
    </row>
    <row r="36" spans="1:5" x14ac:dyDescent="0.35">
      <c r="A36" s="2"/>
      <c r="B36" s="2"/>
      <c r="C36" s="2"/>
      <c r="D36" s="2"/>
      <c r="E36" s="2"/>
    </row>
    <row r="37" spans="1:5" x14ac:dyDescent="0.35">
      <c r="A37" s="2"/>
      <c r="B37" s="2"/>
      <c r="C37" s="2"/>
      <c r="D37" s="2"/>
      <c r="E37" s="2"/>
    </row>
    <row r="38" spans="1:5" x14ac:dyDescent="0.35">
      <c r="A38" s="2"/>
      <c r="B38" s="2"/>
      <c r="C38" s="2"/>
      <c r="D38" s="2"/>
      <c r="E38" s="2"/>
    </row>
  </sheetData>
  <phoneticPr fontId="2" type="noConversion"/>
  <pageMargins left="0.7" right="0.7" top="0.75" bottom="0.75" header="0.3" footer="0.3"/>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100-000000000000}">
          <x14:formula1>
            <xm:f>Data!$A$3:$A$4</xm:f>
          </x14:formula1>
          <xm:sqref>C33</xm:sqref>
        </x14:dataValidation>
        <x14:dataValidation type="list" allowBlank="1" showInputMessage="1" showErrorMessage="1" xr:uid="{00000000-0002-0000-0100-000001000000}">
          <x14:formula1>
            <xm:f>Data!$L$3:$L$5</xm:f>
          </x14:formula1>
          <xm:sqref>D33</xm:sqref>
        </x14:dataValidation>
      </x14:dataValidations>
    </ext>
    <ext xmlns:mx="http://schemas.microsoft.com/office/mac/excel/2008/main" uri="http://schemas.microsoft.com/office/mac/excel/2008/main">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ublished="0">
    <tabColor rgb="FF60ADAF"/>
  </sheetPr>
  <dimension ref="A1:R64"/>
  <sheetViews>
    <sheetView showGridLines="0" topLeftCell="B13" zoomScale="90" zoomScaleNormal="90" workbookViewId="0">
      <selection activeCell="F17" sqref="F17"/>
    </sheetView>
  </sheetViews>
  <sheetFormatPr defaultColWidth="8.81640625" defaultRowHeight="14.5" x14ac:dyDescent="0.35"/>
  <cols>
    <col min="1" max="1" width="36.1796875" bestFit="1" customWidth="1"/>
    <col min="2" max="2" width="38.453125" bestFit="1" customWidth="1"/>
    <col min="3" max="3" width="35.1796875" customWidth="1"/>
    <col min="4" max="4" width="27.453125" customWidth="1"/>
    <col min="5" max="5" width="36.453125" customWidth="1"/>
  </cols>
  <sheetData>
    <row r="1" spans="1:15" ht="26" x14ac:dyDescent="0.6">
      <c r="A1" s="56" t="s">
        <v>108</v>
      </c>
    </row>
    <row r="2" spans="1:15" x14ac:dyDescent="0.35">
      <c r="A2" s="14"/>
      <c r="B2" s="14"/>
    </row>
    <row r="3" spans="1:15" s="1" customFormat="1" x14ac:dyDescent="0.35">
      <c r="A3" s="8" t="s">
        <v>109</v>
      </c>
      <c r="B3" s="8"/>
    </row>
    <row r="5" spans="1:15" x14ac:dyDescent="0.35">
      <c r="A5" s="3" t="s">
        <v>66</v>
      </c>
    </row>
    <row r="7" spans="1:15" ht="43.5" x14ac:dyDescent="0.35">
      <c r="A7" s="17" t="s">
        <v>82</v>
      </c>
      <c r="B7" s="14" t="s">
        <v>81</v>
      </c>
    </row>
    <row r="8" spans="1:15" x14ac:dyDescent="0.35">
      <c r="A8" s="15" t="s">
        <v>69</v>
      </c>
      <c r="B8" s="48" t="s">
        <v>6</v>
      </c>
      <c r="C8" s="48" t="s">
        <v>7</v>
      </c>
      <c r="D8" s="48" t="s">
        <v>8</v>
      </c>
      <c r="E8" s="48" t="s">
        <v>70</v>
      </c>
    </row>
    <row r="9" spans="1:15" x14ac:dyDescent="0.35">
      <c r="A9" s="93" t="s">
        <v>25</v>
      </c>
      <c r="B9" s="93" t="s">
        <v>101</v>
      </c>
      <c r="C9" s="93" t="s">
        <v>101</v>
      </c>
      <c r="D9" s="93" t="s">
        <v>72</v>
      </c>
      <c r="E9" s="93" t="s">
        <v>160</v>
      </c>
    </row>
    <row r="10" spans="1:15" ht="28" customHeight="1" x14ac:dyDescent="0.35">
      <c r="A10" s="95"/>
      <c r="B10" s="95"/>
      <c r="C10" s="95"/>
      <c r="D10" s="95"/>
      <c r="E10" s="94"/>
    </row>
    <row r="11" spans="1:15" ht="15" customHeight="1" x14ac:dyDescent="0.35">
      <c r="A11" s="93" t="s">
        <v>24</v>
      </c>
      <c r="B11" s="93" t="s">
        <v>102</v>
      </c>
      <c r="C11" s="93" t="s">
        <v>103</v>
      </c>
      <c r="D11" s="93" t="s">
        <v>73</v>
      </c>
      <c r="E11" s="94"/>
    </row>
    <row r="12" spans="1:15" ht="28.5" customHeight="1" x14ac:dyDescent="0.35">
      <c r="A12" s="95"/>
      <c r="B12" s="95"/>
      <c r="C12" s="95"/>
      <c r="D12" s="95"/>
      <c r="E12" s="94"/>
    </row>
    <row r="13" spans="1:15" ht="15" customHeight="1" x14ac:dyDescent="0.35">
      <c r="A13" s="93" t="s">
        <v>71</v>
      </c>
      <c r="B13" s="93" t="s">
        <v>102</v>
      </c>
      <c r="C13" s="93" t="s">
        <v>102</v>
      </c>
      <c r="D13" s="93" t="s">
        <v>74</v>
      </c>
      <c r="E13" s="94"/>
    </row>
    <row r="14" spans="1:15" ht="33" customHeight="1" x14ac:dyDescent="0.35">
      <c r="A14" s="95"/>
      <c r="B14" s="95"/>
      <c r="C14" s="95"/>
      <c r="D14" s="95"/>
      <c r="E14" s="95"/>
    </row>
    <row r="15" spans="1:15" x14ac:dyDescent="0.35">
      <c r="A15" s="55"/>
    </row>
    <row r="16" spans="1:15" ht="15" thickBot="1" x14ac:dyDescent="0.4">
      <c r="A16" s="10" t="s">
        <v>75</v>
      </c>
      <c r="E16" s="10" t="s">
        <v>76</v>
      </c>
      <c r="O16" s="10" t="s">
        <v>77</v>
      </c>
    </row>
    <row r="17" spans="1:18" ht="15" thickBot="1" x14ac:dyDescent="0.4">
      <c r="A17" s="3" t="s">
        <v>47</v>
      </c>
      <c r="B17" s="9" t="s">
        <v>49</v>
      </c>
      <c r="E17" s="3" t="s">
        <v>47</v>
      </c>
      <c r="F17" s="9" t="s">
        <v>49</v>
      </c>
      <c r="O17" s="3" t="s">
        <v>47</v>
      </c>
      <c r="R17" s="9" t="s">
        <v>49</v>
      </c>
    </row>
    <row r="18" spans="1:18" x14ac:dyDescent="0.35">
      <c r="A18" s="3"/>
    </row>
    <row r="25" spans="1:18" x14ac:dyDescent="0.35">
      <c r="A25" s="55"/>
    </row>
    <row r="31" spans="1:18" x14ac:dyDescent="0.35">
      <c r="A31" s="55"/>
    </row>
    <row r="40" spans="1:7" ht="15" thickBot="1" x14ac:dyDescent="0.4">
      <c r="A40" s="10" t="s">
        <v>78</v>
      </c>
      <c r="E40" s="10" t="s">
        <v>79</v>
      </c>
    </row>
    <row r="41" spans="1:7" ht="15" thickBot="1" x14ac:dyDescent="0.4">
      <c r="A41" s="3" t="s">
        <v>47</v>
      </c>
      <c r="B41" s="9" t="s">
        <v>49</v>
      </c>
      <c r="E41" s="3" t="s">
        <v>47</v>
      </c>
      <c r="G41" s="9"/>
    </row>
    <row r="63" spans="1:2" ht="15" thickBot="1" x14ac:dyDescent="0.4">
      <c r="A63" s="51" t="s">
        <v>112</v>
      </c>
    </row>
    <row r="64" spans="1:2" ht="15" thickBot="1" x14ac:dyDescent="0.4">
      <c r="A64" s="3" t="s">
        <v>47</v>
      </c>
      <c r="B64" s="9" t="s">
        <v>49</v>
      </c>
    </row>
  </sheetData>
  <mergeCells count="13">
    <mergeCell ref="E9:E14"/>
    <mergeCell ref="A9:A10"/>
    <mergeCell ref="A11:A12"/>
    <mergeCell ref="D13:D14"/>
    <mergeCell ref="A13:A14"/>
    <mergeCell ref="B9:B10"/>
    <mergeCell ref="C9:C10"/>
    <mergeCell ref="D9:D10"/>
    <mergeCell ref="D11:D12"/>
    <mergeCell ref="C11:C12"/>
    <mergeCell ref="B11:B12"/>
    <mergeCell ref="B13:B14"/>
    <mergeCell ref="C13:C14"/>
  </mergeCells>
  <phoneticPr fontId="2" type="noConversion"/>
  <pageMargins left="0.7" right="0.7" top="0.75" bottom="0.75" header="0.3" footer="0.3"/>
  <drawing r:id="rId1"/>
  <extLst>
    <ext xmlns:mx="http://schemas.microsoft.com/office/mac/excel/2008/main" uri="http://schemas.microsoft.com/office/mac/excel/2008/main">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ublished="0">
    <tabColor rgb="FF60ADAF"/>
  </sheetPr>
  <dimension ref="A1:H41"/>
  <sheetViews>
    <sheetView showGridLines="0" workbookViewId="0">
      <selection activeCell="B39" sqref="B39:B41"/>
    </sheetView>
  </sheetViews>
  <sheetFormatPr defaultColWidth="10.81640625" defaultRowHeight="14.5" x14ac:dyDescent="0.35"/>
  <cols>
    <col min="1" max="1" width="18.1796875" customWidth="1"/>
    <col min="2" max="2" width="14.81640625" bestFit="1" customWidth="1"/>
    <col min="3" max="3" width="11" bestFit="1" customWidth="1"/>
    <col min="4" max="4" width="25.1796875" bestFit="1" customWidth="1"/>
    <col min="5" max="5" width="17.453125" bestFit="1" customWidth="1"/>
    <col min="6" max="6" width="29.1796875" bestFit="1" customWidth="1"/>
    <col min="7" max="7" width="14.81640625" bestFit="1" customWidth="1"/>
    <col min="8" max="8" width="12.26953125" bestFit="1" customWidth="1"/>
    <col min="9" max="9" width="5.1796875" bestFit="1" customWidth="1"/>
    <col min="14" max="14" width="13.453125" bestFit="1" customWidth="1"/>
  </cols>
  <sheetData>
    <row r="1" spans="1:3" ht="26" x14ac:dyDescent="0.6">
      <c r="A1" s="57" t="s">
        <v>110</v>
      </c>
    </row>
    <row r="2" spans="1:3" s="24" customFormat="1" x14ac:dyDescent="0.35">
      <c r="A2" s="23"/>
    </row>
    <row r="3" spans="1:3" x14ac:dyDescent="0.35">
      <c r="A3" s="58" t="s">
        <v>83</v>
      </c>
      <c r="B3" s="59"/>
      <c r="C3" s="59"/>
    </row>
    <row r="4" spans="1:3" x14ac:dyDescent="0.35">
      <c r="A4" s="18"/>
    </row>
    <row r="5" spans="1:3" x14ac:dyDescent="0.35">
      <c r="A5" s="18"/>
    </row>
    <row r="6" spans="1:3" x14ac:dyDescent="0.35">
      <c r="A6" s="18"/>
    </row>
    <row r="7" spans="1:3" x14ac:dyDescent="0.35">
      <c r="A7" s="18"/>
    </row>
    <row r="8" spans="1:3" x14ac:dyDescent="0.35">
      <c r="A8" s="18"/>
    </row>
    <row r="9" spans="1:3" x14ac:dyDescent="0.35">
      <c r="A9" s="18"/>
    </row>
    <row r="10" spans="1:3" x14ac:dyDescent="0.35">
      <c r="A10" s="18"/>
    </row>
    <row r="11" spans="1:3" x14ac:dyDescent="0.35">
      <c r="A11" s="18"/>
    </row>
    <row r="12" spans="1:3" x14ac:dyDescent="0.35">
      <c r="A12" s="18"/>
    </row>
    <row r="13" spans="1:3" x14ac:dyDescent="0.35">
      <c r="A13" s="54"/>
    </row>
    <row r="14" spans="1:3" x14ac:dyDescent="0.35">
      <c r="A14" s="18"/>
    </row>
    <row r="15" spans="1:3" x14ac:dyDescent="0.35">
      <c r="A15" s="18"/>
    </row>
    <row r="16" spans="1:3" x14ac:dyDescent="0.35">
      <c r="A16" s="18"/>
    </row>
    <row r="17" spans="1:8" x14ac:dyDescent="0.35">
      <c r="A17" s="18"/>
    </row>
    <row r="18" spans="1:8" x14ac:dyDescent="0.35">
      <c r="A18" s="58" t="s">
        <v>159</v>
      </c>
      <c r="G18" s="58" t="s">
        <v>88</v>
      </c>
    </row>
    <row r="19" spans="1:8" x14ac:dyDescent="0.35">
      <c r="A19" s="18"/>
    </row>
    <row r="20" spans="1:8" x14ac:dyDescent="0.35">
      <c r="B20" s="96" t="s">
        <v>84</v>
      </c>
      <c r="C20" s="97"/>
      <c r="D20" s="98" t="s">
        <v>89</v>
      </c>
      <c r="E20" s="98" t="s">
        <v>90</v>
      </c>
      <c r="G20" s="12" t="s">
        <v>10</v>
      </c>
      <c r="H20" s="12" t="s">
        <v>84</v>
      </c>
    </row>
    <row r="21" spans="1:8" x14ac:dyDescent="0.35">
      <c r="A21" s="21" t="s">
        <v>10</v>
      </c>
      <c r="B21" s="19" t="s">
        <v>87</v>
      </c>
      <c r="C21" s="19" t="s">
        <v>64</v>
      </c>
      <c r="D21" s="99"/>
      <c r="E21" s="99"/>
      <c r="G21" s="20">
        <f>'1_Profile'!C3</f>
        <v>2020</v>
      </c>
      <c r="H21" s="82" t="e">
        <f>(E22/('1_Profile'!$B$11*EXP('1_Profile'!$D$11*('3_Vision'!G21-'1_Profile'!$C$3))))</f>
        <v>#DIV/0!</v>
      </c>
    </row>
    <row r="22" spans="1:8" x14ac:dyDescent="0.35">
      <c r="A22" s="20">
        <f t="shared" ref="A22:A32" si="0">G21</f>
        <v>2020</v>
      </c>
      <c r="B22" s="19"/>
      <c r="C22" s="19"/>
      <c r="D22" s="19"/>
      <c r="E22" s="19">
        <f>D22+SUM('1_Profile'!$E$33:$E$38)</f>
        <v>0</v>
      </c>
      <c r="G22" s="20">
        <f t="shared" ref="G22:G31" si="1">G21+1</f>
        <v>2021</v>
      </c>
      <c r="H22" s="82" t="e">
        <f>(E23/('1_Profile'!$B$11*EXP('1_Profile'!$D$11*('3_Vision'!G22-'1_Profile'!$C$3))))</f>
        <v>#DIV/0!</v>
      </c>
    </row>
    <row r="23" spans="1:8" x14ac:dyDescent="0.35">
      <c r="A23" s="20">
        <f t="shared" si="0"/>
        <v>2021</v>
      </c>
      <c r="B23" s="19"/>
      <c r="C23" s="19"/>
      <c r="D23" s="19"/>
      <c r="E23" s="19">
        <f>D23+E22</f>
        <v>0</v>
      </c>
      <c r="G23" s="20">
        <f t="shared" si="1"/>
        <v>2022</v>
      </c>
      <c r="H23" s="82" t="e">
        <f>(E24/('1_Profile'!$B$11*EXP('1_Profile'!$D$11*('3_Vision'!G23-'1_Profile'!$C$3))))</f>
        <v>#DIV/0!</v>
      </c>
    </row>
    <row r="24" spans="1:8" x14ac:dyDescent="0.35">
      <c r="A24" s="20">
        <f t="shared" si="0"/>
        <v>2022</v>
      </c>
      <c r="B24" s="19"/>
      <c r="C24" s="19"/>
      <c r="D24" s="19"/>
      <c r="E24" s="19">
        <f t="shared" ref="E24:E32" si="2">D24+E23</f>
        <v>0</v>
      </c>
      <c r="G24" s="20">
        <f t="shared" si="1"/>
        <v>2023</v>
      </c>
      <c r="H24" s="82" t="e">
        <f>(E25/('1_Profile'!$B$11*EXP('1_Profile'!$D$11*('3_Vision'!G24-'1_Profile'!$C$3))))</f>
        <v>#DIV/0!</v>
      </c>
    </row>
    <row r="25" spans="1:8" x14ac:dyDescent="0.35">
      <c r="A25" s="20">
        <f t="shared" si="0"/>
        <v>2023</v>
      </c>
      <c r="B25" s="19"/>
      <c r="C25" s="19"/>
      <c r="D25" s="19"/>
      <c r="E25" s="19">
        <f t="shared" si="2"/>
        <v>0</v>
      </c>
      <c r="G25" s="20">
        <f t="shared" si="1"/>
        <v>2024</v>
      </c>
      <c r="H25" s="82" t="e">
        <f>(E26/('1_Profile'!$B$11*EXP('1_Profile'!$D$11*('3_Vision'!G25-'1_Profile'!$C$3))))</f>
        <v>#DIV/0!</v>
      </c>
    </row>
    <row r="26" spans="1:8" x14ac:dyDescent="0.35">
      <c r="A26" s="20">
        <f t="shared" si="0"/>
        <v>2024</v>
      </c>
      <c r="B26" s="19"/>
      <c r="C26" s="19"/>
      <c r="D26" s="19"/>
      <c r="E26" s="19">
        <f t="shared" si="2"/>
        <v>0</v>
      </c>
      <c r="G26" s="20">
        <f t="shared" si="1"/>
        <v>2025</v>
      </c>
      <c r="H26" s="82" t="e">
        <f>(E27/('1_Profile'!$B$11*EXP('1_Profile'!$D$11*('3_Vision'!G26-'1_Profile'!$C$3))))</f>
        <v>#DIV/0!</v>
      </c>
    </row>
    <row r="27" spans="1:8" x14ac:dyDescent="0.35">
      <c r="A27" s="20">
        <f t="shared" si="0"/>
        <v>2025</v>
      </c>
      <c r="B27" s="19"/>
      <c r="C27" s="19"/>
      <c r="D27" s="19"/>
      <c r="E27" s="19">
        <f t="shared" si="2"/>
        <v>0</v>
      </c>
      <c r="G27" s="20">
        <f t="shared" si="1"/>
        <v>2026</v>
      </c>
      <c r="H27" s="82" t="e">
        <f>(E28/('1_Profile'!$B$11*EXP('1_Profile'!$D$11*('3_Vision'!G27-'1_Profile'!$C$3))))</f>
        <v>#DIV/0!</v>
      </c>
    </row>
    <row r="28" spans="1:8" x14ac:dyDescent="0.35">
      <c r="A28" s="20">
        <f t="shared" si="0"/>
        <v>2026</v>
      </c>
      <c r="B28" s="19"/>
      <c r="C28" s="19"/>
      <c r="D28" s="19"/>
      <c r="E28" s="19">
        <f t="shared" si="2"/>
        <v>0</v>
      </c>
      <c r="G28" s="20">
        <f t="shared" si="1"/>
        <v>2027</v>
      </c>
      <c r="H28" s="82" t="e">
        <f>(E29/('1_Profile'!$B$11*EXP('1_Profile'!$D$11*('3_Vision'!G28-'1_Profile'!$C$3))))</f>
        <v>#DIV/0!</v>
      </c>
    </row>
    <row r="29" spans="1:8" x14ac:dyDescent="0.35">
      <c r="A29" s="20">
        <f t="shared" si="0"/>
        <v>2027</v>
      </c>
      <c r="B29" s="19"/>
      <c r="C29" s="19"/>
      <c r="D29" s="19"/>
      <c r="E29" s="19">
        <f t="shared" si="2"/>
        <v>0</v>
      </c>
      <c r="G29" s="20">
        <f t="shared" si="1"/>
        <v>2028</v>
      </c>
      <c r="H29" s="82" t="e">
        <f>(E30/('1_Profile'!$B$11*EXP('1_Profile'!$D$11*('3_Vision'!G29-'1_Profile'!$C$3))))</f>
        <v>#DIV/0!</v>
      </c>
    </row>
    <row r="30" spans="1:8" x14ac:dyDescent="0.35">
      <c r="A30" s="20">
        <f t="shared" si="0"/>
        <v>2028</v>
      </c>
      <c r="B30" s="19"/>
      <c r="C30" s="19"/>
      <c r="D30" s="19"/>
      <c r="E30" s="19">
        <f t="shared" si="2"/>
        <v>0</v>
      </c>
      <c r="G30" s="20">
        <f t="shared" si="1"/>
        <v>2029</v>
      </c>
      <c r="H30" s="82" t="e">
        <f>(E31/('1_Profile'!$B$11*EXP('1_Profile'!$D$11*('3_Vision'!G30-'1_Profile'!$C$3))))</f>
        <v>#DIV/0!</v>
      </c>
    </row>
    <row r="31" spans="1:8" x14ac:dyDescent="0.35">
      <c r="A31" s="20">
        <f t="shared" si="0"/>
        <v>2029</v>
      </c>
      <c r="B31" s="19"/>
      <c r="C31" s="19"/>
      <c r="D31" s="19"/>
      <c r="E31" s="19">
        <f t="shared" si="2"/>
        <v>0</v>
      </c>
      <c r="G31" s="20">
        <f t="shared" si="1"/>
        <v>2030</v>
      </c>
      <c r="H31" s="82" t="e">
        <f>(E32/('1_Profile'!$B$11*EXP('1_Profile'!$D$11*('3_Vision'!G31-'1_Profile'!$C$3))))</f>
        <v>#DIV/0!</v>
      </c>
    </row>
    <row r="32" spans="1:8" x14ac:dyDescent="0.35">
      <c r="A32" s="20">
        <f t="shared" si="0"/>
        <v>2030</v>
      </c>
      <c r="B32" s="19"/>
      <c r="C32" s="19"/>
      <c r="D32" s="19"/>
      <c r="E32" s="19">
        <f t="shared" si="2"/>
        <v>0</v>
      </c>
    </row>
    <row r="35" spans="1:2" x14ac:dyDescent="0.35">
      <c r="A35" s="58" t="s">
        <v>85</v>
      </c>
    </row>
    <row r="37" spans="1:2" x14ac:dyDescent="0.35">
      <c r="B37" s="12" t="s">
        <v>86</v>
      </c>
    </row>
    <row r="38" spans="1:2" x14ac:dyDescent="0.35">
      <c r="B38" s="19"/>
    </row>
    <row r="39" spans="1:2" x14ac:dyDescent="0.35">
      <c r="A39" s="12" t="s">
        <v>65</v>
      </c>
      <c r="B39" s="19"/>
    </row>
    <row r="40" spans="1:2" x14ac:dyDescent="0.35">
      <c r="A40" s="12" t="s">
        <v>64</v>
      </c>
      <c r="B40" s="19"/>
    </row>
    <row r="41" spans="1:2" x14ac:dyDescent="0.35">
      <c r="A41" s="12" t="s">
        <v>158</v>
      </c>
      <c r="B41" s="19"/>
    </row>
  </sheetData>
  <mergeCells count="3">
    <mergeCell ref="B20:C20"/>
    <mergeCell ref="D20:D21"/>
    <mergeCell ref="E20:E21"/>
  </mergeCells>
  <pageMargins left="0.7" right="0.7" top="0.75" bottom="0.75" header="0.3" footer="0.3"/>
  <pageSetup paperSize="9" orientation="portrait" horizontalDpi="4294967293" verticalDpi="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ublished="0">
    <tabColor rgb="FF60ADAF"/>
  </sheetPr>
  <dimension ref="A1:I17"/>
  <sheetViews>
    <sheetView zoomScale="90" zoomScaleNormal="90" zoomScalePageLayoutView="90" workbookViewId="0">
      <selection activeCell="C13" sqref="C13"/>
    </sheetView>
  </sheetViews>
  <sheetFormatPr defaultColWidth="8.81640625" defaultRowHeight="14.5" x14ac:dyDescent="0.35"/>
  <cols>
    <col min="1" max="1" width="43.26953125" style="5" customWidth="1"/>
    <col min="2" max="2" width="30.1796875" style="5" bestFit="1" customWidth="1"/>
    <col min="3" max="3" width="25" style="5" bestFit="1" customWidth="1"/>
    <col min="4" max="4" width="22.453125" style="5" bestFit="1" customWidth="1"/>
    <col min="5" max="5" width="20.7265625" style="5" bestFit="1" customWidth="1"/>
    <col min="6" max="6" width="20.81640625" style="5" bestFit="1" customWidth="1"/>
    <col min="7" max="7" width="14.81640625" style="5" customWidth="1"/>
    <col min="8" max="8" width="11.453125" style="5" customWidth="1"/>
    <col min="9" max="9" width="16.453125" style="5" bestFit="1" customWidth="1"/>
    <col min="10" max="16384" width="8.81640625" style="5"/>
  </cols>
  <sheetData>
    <row r="1" spans="1:9" ht="26" x14ac:dyDescent="0.35">
      <c r="A1" s="100" t="s">
        <v>133</v>
      </c>
      <c r="B1" s="101"/>
      <c r="C1" s="101"/>
    </row>
    <row r="2" spans="1:9" s="72" customFormat="1" ht="26" x14ac:dyDescent="0.35">
      <c r="A2" s="71"/>
      <c r="B2" s="71"/>
      <c r="C2" s="71"/>
    </row>
    <row r="3" spans="1:9" s="72" customFormat="1" x14ac:dyDescent="0.35">
      <c r="A3" s="73" t="s">
        <v>165</v>
      </c>
      <c r="B3" s="73" t="s">
        <v>161</v>
      </c>
      <c r="C3" s="73" t="s">
        <v>162</v>
      </c>
      <c r="D3" s="73" t="s">
        <v>163</v>
      </c>
      <c r="E3" s="73" t="s">
        <v>164</v>
      </c>
    </row>
    <row r="4" spans="1:9" x14ac:dyDescent="0.35">
      <c r="A4" s="42"/>
      <c r="B4" s="42"/>
      <c r="C4" s="42"/>
      <c r="D4" s="42"/>
      <c r="E4" s="42"/>
      <c r="F4" s="42"/>
      <c r="G4" s="42"/>
      <c r="H4" s="42"/>
      <c r="I4" s="42"/>
    </row>
    <row r="5" spans="1:9" x14ac:dyDescent="0.35">
      <c r="A5" s="47"/>
      <c r="B5" s="22" t="s">
        <v>0</v>
      </c>
      <c r="C5" s="22" t="s">
        <v>1</v>
      </c>
      <c r="D5" s="22" t="s">
        <v>2</v>
      </c>
      <c r="E5" s="22" t="s">
        <v>3</v>
      </c>
    </row>
    <row r="6" spans="1:9" x14ac:dyDescent="0.35">
      <c r="A6" s="22" t="s">
        <v>80</v>
      </c>
      <c r="B6" s="6"/>
      <c r="C6" s="6"/>
      <c r="D6" s="6"/>
      <c r="E6" s="6"/>
    </row>
    <row r="7" spans="1:9" x14ac:dyDescent="0.35">
      <c r="A7" s="50">
        <f>'1_Profile'!$C$3</f>
        <v>2020</v>
      </c>
      <c r="B7" s="78"/>
      <c r="C7" s="78"/>
      <c r="D7" s="78"/>
      <c r="E7" s="78"/>
      <c r="F7" s="91"/>
    </row>
    <row r="8" spans="1:9" x14ac:dyDescent="0.35">
      <c r="A8" s="50">
        <f t="shared" ref="A8:A16" si="0">A7+1</f>
        <v>2021</v>
      </c>
      <c r="B8" s="78"/>
      <c r="C8" s="78"/>
      <c r="D8" s="78"/>
      <c r="E8" s="78"/>
    </row>
    <row r="9" spans="1:9" x14ac:dyDescent="0.35">
      <c r="A9" s="50">
        <f t="shared" si="0"/>
        <v>2022</v>
      </c>
      <c r="B9" s="78"/>
      <c r="C9" s="78"/>
      <c r="D9" s="78"/>
      <c r="E9" s="78"/>
    </row>
    <row r="10" spans="1:9" x14ac:dyDescent="0.35">
      <c r="A10" s="50">
        <f t="shared" si="0"/>
        <v>2023</v>
      </c>
      <c r="B10" s="78"/>
      <c r="C10" s="78"/>
      <c r="D10" s="78"/>
      <c r="E10" s="78"/>
      <c r="F10" s="91"/>
    </row>
    <row r="11" spans="1:9" x14ac:dyDescent="0.35">
      <c r="A11" s="50">
        <f t="shared" si="0"/>
        <v>2024</v>
      </c>
      <c r="B11" s="78"/>
      <c r="C11" s="78"/>
      <c r="D11" s="78"/>
      <c r="E11" s="78"/>
    </row>
    <row r="12" spans="1:9" x14ac:dyDescent="0.35">
      <c r="A12" s="50">
        <f t="shared" si="0"/>
        <v>2025</v>
      </c>
      <c r="B12" s="78"/>
      <c r="C12" s="78"/>
      <c r="D12" s="78"/>
      <c r="E12" s="78"/>
    </row>
    <row r="13" spans="1:9" x14ac:dyDescent="0.35">
      <c r="A13" s="50">
        <f t="shared" si="0"/>
        <v>2026</v>
      </c>
      <c r="B13" s="78"/>
      <c r="C13" s="78"/>
      <c r="D13" s="78"/>
      <c r="E13" s="78"/>
      <c r="F13" s="91"/>
    </row>
    <row r="14" spans="1:9" x14ac:dyDescent="0.35">
      <c r="A14" s="50">
        <f t="shared" si="0"/>
        <v>2027</v>
      </c>
      <c r="B14" s="78"/>
      <c r="C14" s="78"/>
      <c r="D14" s="78"/>
      <c r="E14" s="78"/>
    </row>
    <row r="15" spans="1:9" x14ac:dyDescent="0.35">
      <c r="A15" s="50">
        <f t="shared" si="0"/>
        <v>2028</v>
      </c>
      <c r="B15" s="78"/>
      <c r="C15" s="78"/>
      <c r="D15" s="78"/>
      <c r="E15" s="78"/>
    </row>
    <row r="16" spans="1:9" x14ac:dyDescent="0.35">
      <c r="A16" s="50">
        <f t="shared" si="0"/>
        <v>2029</v>
      </c>
      <c r="B16" s="78"/>
      <c r="C16" s="78"/>
      <c r="D16" s="78"/>
      <c r="E16" s="78"/>
    </row>
    <row r="17" spans="3:3" x14ac:dyDescent="0.35">
      <c r="C17" s="76"/>
    </row>
  </sheetData>
  <mergeCells count="1">
    <mergeCell ref="A1:C1"/>
  </mergeCells>
  <phoneticPr fontId="2" type="noConversion"/>
  <pageMargins left="0.7" right="0.7" top="0.75" bottom="0.75" header="0.3" footer="0.3"/>
  <pageSetup paperSize="9" orientation="portrait" horizontalDpi="4294967293" verticalDpi="4294967293" r:id="rId1"/>
  <extLst>
    <ext xmlns:mx="http://schemas.microsoft.com/office/mac/excel/2008/main" uri="http://schemas.microsoft.com/office/mac/excel/2008/main">
      <mx:PLV Mode="0" OnePage="0" WScale="0"/>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ublished="0">
    <tabColor rgb="FF60ADAF"/>
  </sheetPr>
  <dimension ref="A1:AB29"/>
  <sheetViews>
    <sheetView zoomScale="90" zoomScaleNormal="90" workbookViewId="0">
      <selection activeCell="C6" sqref="C6"/>
    </sheetView>
  </sheetViews>
  <sheetFormatPr defaultColWidth="8.81640625" defaultRowHeight="14.5" x14ac:dyDescent="0.35"/>
  <cols>
    <col min="1" max="1" width="13.81640625" style="1" bestFit="1" customWidth="1"/>
    <col min="2" max="2" width="26.453125" style="1" bestFit="1" customWidth="1"/>
    <col min="3" max="12" width="22.453125" style="1" bestFit="1" customWidth="1"/>
    <col min="13" max="16384" width="8.81640625" style="1"/>
  </cols>
  <sheetData>
    <row r="1" spans="1:28" ht="26" x14ac:dyDescent="0.6">
      <c r="A1" s="56" t="s">
        <v>134</v>
      </c>
    </row>
    <row r="2" spans="1:28" s="25" customFormat="1" x14ac:dyDescent="0.35">
      <c r="A2" s="43"/>
      <c r="B2" s="43"/>
      <c r="C2" s="43"/>
      <c r="D2" s="44"/>
      <c r="E2" s="44"/>
      <c r="F2" s="44"/>
      <c r="G2" s="44"/>
      <c r="H2" s="44"/>
      <c r="I2" s="44"/>
      <c r="J2" s="44"/>
      <c r="K2" s="44"/>
      <c r="L2" s="44"/>
      <c r="M2" s="44"/>
      <c r="N2" s="44"/>
      <c r="O2" s="44"/>
      <c r="P2" s="44"/>
      <c r="Q2" s="44"/>
      <c r="R2" s="44"/>
      <c r="S2" s="44"/>
      <c r="T2" s="44"/>
      <c r="U2" s="44"/>
      <c r="V2" s="44"/>
      <c r="W2" s="44"/>
      <c r="X2" s="44"/>
      <c r="Y2" s="44"/>
      <c r="Z2" s="44"/>
      <c r="AA2" s="44"/>
      <c r="AB2" s="44"/>
    </row>
    <row r="3" spans="1:28" x14ac:dyDescent="0.35">
      <c r="A3" s="10"/>
    </row>
    <row r="4" spans="1:28" x14ac:dyDescent="0.35">
      <c r="A4" s="45"/>
      <c r="B4" s="60" t="s">
        <v>135</v>
      </c>
      <c r="C4" s="22">
        <f>'1_Profile'!$C$3</f>
        <v>2020</v>
      </c>
      <c r="D4" s="22">
        <f t="shared" ref="D4:L4" si="0">C4+1</f>
        <v>2021</v>
      </c>
      <c r="E4" s="22">
        <f t="shared" si="0"/>
        <v>2022</v>
      </c>
      <c r="F4" s="22">
        <f t="shared" si="0"/>
        <v>2023</v>
      </c>
      <c r="G4" s="22">
        <f t="shared" si="0"/>
        <v>2024</v>
      </c>
      <c r="H4" s="22">
        <f t="shared" si="0"/>
        <v>2025</v>
      </c>
      <c r="I4" s="22">
        <f t="shared" si="0"/>
        <v>2026</v>
      </c>
      <c r="J4" s="22">
        <f t="shared" si="0"/>
        <v>2027</v>
      </c>
      <c r="K4" s="22">
        <f t="shared" si="0"/>
        <v>2028</v>
      </c>
      <c r="L4" s="22">
        <f t="shared" si="0"/>
        <v>2029</v>
      </c>
    </row>
    <row r="5" spans="1:28" x14ac:dyDescent="0.35">
      <c r="A5" s="61" t="s">
        <v>95</v>
      </c>
      <c r="B5" s="46" t="s">
        <v>8</v>
      </c>
      <c r="C5" s="79"/>
      <c r="D5" s="79"/>
      <c r="E5" s="79"/>
      <c r="F5" s="79"/>
      <c r="G5" s="79"/>
      <c r="H5" s="79"/>
      <c r="I5" s="79"/>
      <c r="J5" s="79"/>
      <c r="K5" s="79"/>
      <c r="L5" s="79"/>
    </row>
    <row r="6" spans="1:28" x14ac:dyDescent="0.35">
      <c r="A6" s="61" t="s">
        <v>96</v>
      </c>
      <c r="B6" s="46" t="s">
        <v>97</v>
      </c>
      <c r="C6" s="79"/>
      <c r="D6" s="79"/>
      <c r="E6" s="79"/>
      <c r="F6" s="79"/>
      <c r="G6" s="79"/>
      <c r="H6" s="79"/>
      <c r="I6" s="79"/>
      <c r="J6" s="79"/>
      <c r="K6" s="79"/>
      <c r="L6" s="79"/>
    </row>
    <row r="7" spans="1:28" ht="14.15" customHeight="1" x14ac:dyDescent="0.35">
      <c r="A7" s="102" t="s">
        <v>92</v>
      </c>
      <c r="B7" s="46" t="s">
        <v>6</v>
      </c>
      <c r="C7" s="79"/>
      <c r="D7" s="79"/>
      <c r="E7" s="79"/>
      <c r="F7" s="79"/>
      <c r="G7" s="79"/>
      <c r="H7" s="79"/>
      <c r="I7" s="79"/>
      <c r="J7" s="79"/>
      <c r="K7" s="79"/>
      <c r="L7" s="79"/>
    </row>
    <row r="8" spans="1:28" x14ac:dyDescent="0.35">
      <c r="A8" s="103"/>
      <c r="B8" s="46" t="s">
        <v>7</v>
      </c>
      <c r="C8" s="78"/>
      <c r="D8" s="78"/>
      <c r="E8" s="78"/>
      <c r="F8" s="78"/>
      <c r="G8" s="78"/>
      <c r="H8" s="78"/>
      <c r="I8" s="78"/>
      <c r="J8" s="78"/>
      <c r="K8" s="78"/>
      <c r="L8" s="78"/>
    </row>
    <row r="9" spans="1:28" x14ac:dyDescent="0.35">
      <c r="A9" s="104"/>
      <c r="B9" s="46" t="s">
        <v>97</v>
      </c>
      <c r="C9" s="79"/>
      <c r="D9" s="79"/>
      <c r="E9" s="79"/>
      <c r="F9" s="79"/>
      <c r="G9" s="79"/>
      <c r="H9" s="79"/>
      <c r="I9" s="79"/>
      <c r="J9" s="79"/>
      <c r="K9" s="79"/>
      <c r="L9" s="79"/>
    </row>
    <row r="10" spans="1:28" x14ac:dyDescent="0.35">
      <c r="A10" s="48" t="s">
        <v>93</v>
      </c>
      <c r="B10" s="46" t="s">
        <v>6</v>
      </c>
      <c r="C10" s="79"/>
      <c r="D10" s="79"/>
      <c r="E10" s="79"/>
      <c r="F10" s="79"/>
      <c r="G10" s="79"/>
      <c r="H10" s="79"/>
      <c r="I10" s="79"/>
      <c r="J10" s="79"/>
      <c r="K10" s="79"/>
      <c r="L10" s="79"/>
    </row>
    <row r="11" spans="1:28" x14ac:dyDescent="0.35">
      <c r="A11" s="62"/>
      <c r="B11" s="46" t="s">
        <v>7</v>
      </c>
      <c r="C11" s="79"/>
      <c r="D11" s="79"/>
      <c r="E11" s="79"/>
      <c r="F11" s="79"/>
      <c r="G11" s="79"/>
      <c r="H11" s="79"/>
      <c r="I11" s="79"/>
      <c r="J11" s="79"/>
      <c r="K11" s="79"/>
      <c r="L11" s="79"/>
    </row>
    <row r="12" spans="1:28" x14ac:dyDescent="0.35">
      <c r="A12" s="63"/>
      <c r="B12" s="46" t="s">
        <v>97</v>
      </c>
      <c r="C12" s="79"/>
      <c r="D12" s="79"/>
      <c r="E12" s="79"/>
      <c r="F12" s="79"/>
      <c r="G12" s="79"/>
      <c r="H12" s="79"/>
      <c r="I12" s="79"/>
      <c r="J12" s="79"/>
      <c r="K12" s="79"/>
      <c r="L12" s="79"/>
    </row>
    <row r="13" spans="1:28" ht="19" customHeight="1" x14ac:dyDescent="0.35">
      <c r="A13" s="102" t="s">
        <v>94</v>
      </c>
      <c r="B13" s="46" t="s">
        <v>6</v>
      </c>
      <c r="C13" s="79"/>
      <c r="D13" s="79"/>
      <c r="E13" s="79"/>
      <c r="F13" s="79"/>
      <c r="G13" s="79"/>
      <c r="H13" s="79"/>
      <c r="I13" s="79"/>
      <c r="J13" s="79"/>
      <c r="K13" s="79"/>
      <c r="L13" s="79"/>
    </row>
    <row r="14" spans="1:28" x14ac:dyDescent="0.35">
      <c r="A14" s="103"/>
      <c r="B14" s="46" t="s">
        <v>7</v>
      </c>
      <c r="C14" s="79"/>
      <c r="D14" s="79"/>
      <c r="E14" s="79"/>
      <c r="F14" s="79"/>
      <c r="G14" s="79"/>
      <c r="H14" s="79"/>
      <c r="I14" s="79"/>
      <c r="J14" s="79"/>
      <c r="K14" s="79"/>
      <c r="L14" s="79"/>
    </row>
    <row r="15" spans="1:28" x14ac:dyDescent="0.35">
      <c r="A15" s="104"/>
      <c r="B15" s="46" t="s">
        <v>97</v>
      </c>
      <c r="C15" s="79"/>
      <c r="D15" s="79"/>
      <c r="E15" s="79"/>
      <c r="F15" s="79"/>
      <c r="G15" s="79"/>
      <c r="H15" s="79"/>
      <c r="I15" s="79"/>
      <c r="J15" s="79"/>
      <c r="K15" s="79"/>
      <c r="L15" s="79"/>
    </row>
    <row r="16" spans="1:28" x14ac:dyDescent="0.35">
      <c r="C16" s="92"/>
      <c r="F16" s="92"/>
      <c r="I16" s="92"/>
    </row>
    <row r="18" spans="1:1" ht="15" customHeight="1" x14ac:dyDescent="0.35"/>
    <row r="23" spans="1:1" x14ac:dyDescent="0.35">
      <c r="A23" s="53"/>
    </row>
    <row r="29" spans="1:1" x14ac:dyDescent="0.35">
      <c r="A29" s="53"/>
    </row>
  </sheetData>
  <mergeCells count="2">
    <mergeCell ref="A13:A15"/>
    <mergeCell ref="A7:A9"/>
  </mergeCells>
  <phoneticPr fontId="2" type="noConversion"/>
  <pageMargins left="0.7" right="0.7" top="0.75" bottom="0.75" header="0.3" footer="0.3"/>
  <pageSetup paperSize="9" orientation="portrait" horizontalDpi="4294967293" verticalDpi="4294967293" r:id="rId1"/>
  <extLst>
    <ext xmlns:mx="http://schemas.microsoft.com/office/mac/excel/2008/main" uri="http://schemas.microsoft.com/office/mac/excel/2008/main">
      <mx:PLV Mode="0" OnePage="0" WScale="0"/>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ublished="0"/>
  <dimension ref="A5:O69"/>
  <sheetViews>
    <sheetView topLeftCell="A10" zoomScale="70" zoomScaleNormal="70" zoomScalePageLayoutView="70" workbookViewId="0">
      <selection activeCell="I42" sqref="I42"/>
    </sheetView>
  </sheetViews>
  <sheetFormatPr defaultColWidth="8.81640625" defaultRowHeight="14.5" x14ac:dyDescent="0.35"/>
  <cols>
    <col min="1" max="1" width="13.08984375" style="1" bestFit="1" customWidth="1"/>
    <col min="2" max="2" width="15.90625" style="1" bestFit="1" customWidth="1"/>
    <col min="3" max="3" width="9.7265625" style="1" bestFit="1" customWidth="1"/>
    <col min="4" max="4" width="25.6328125" style="1" bestFit="1" customWidth="1"/>
    <col min="5" max="5" width="6.36328125" style="1" bestFit="1" customWidth="1"/>
    <col min="6" max="6" width="26" style="1" bestFit="1" customWidth="1"/>
    <col min="7" max="7" width="9.81640625" style="1" bestFit="1" customWidth="1"/>
    <col min="8" max="8" width="5.1796875" style="1" bestFit="1" customWidth="1"/>
    <col min="9" max="9" width="8.26953125" style="1" bestFit="1" customWidth="1"/>
    <col min="10" max="10" width="5.26953125" style="1" bestFit="1" customWidth="1"/>
    <col min="11" max="11" width="4.1796875" style="1" bestFit="1" customWidth="1"/>
    <col min="12" max="12" width="10.6328125" style="1" bestFit="1" customWidth="1"/>
    <col min="13" max="13" width="15.81640625" style="1" bestFit="1" customWidth="1"/>
    <col min="14" max="14" width="13.26953125" style="1" bestFit="1" customWidth="1"/>
    <col min="15" max="15" width="12.6328125" style="1" bestFit="1" customWidth="1"/>
    <col min="16" max="16" width="5.54296875" style="1" bestFit="1" customWidth="1"/>
    <col min="17" max="17" width="11.81640625" style="1" bestFit="1" customWidth="1"/>
    <col min="18" max="18" width="8.1796875" style="1" bestFit="1" customWidth="1"/>
    <col min="19" max="19" width="7.453125" style="1" bestFit="1" customWidth="1"/>
    <col min="20" max="20" width="8.1796875" style="1" bestFit="1" customWidth="1"/>
    <col min="21" max="21" width="11" style="1" bestFit="1" customWidth="1"/>
    <col min="22" max="22" width="8.453125" style="1" bestFit="1" customWidth="1"/>
    <col min="23" max="23" width="6.1796875" style="1" bestFit="1" customWidth="1"/>
    <col min="24" max="24" width="8.453125" style="1" bestFit="1" customWidth="1"/>
    <col min="25" max="25" width="5.1796875" style="1" bestFit="1" customWidth="1"/>
    <col min="26" max="26" width="8.453125" style="1" bestFit="1" customWidth="1"/>
    <col min="27" max="27" width="6.1796875" style="1" bestFit="1" customWidth="1"/>
    <col min="28" max="28" width="8.453125" style="1" bestFit="1" customWidth="1"/>
    <col min="29" max="29" width="5.1796875" style="1" bestFit="1" customWidth="1"/>
    <col min="30" max="30" width="8.453125" style="1" bestFit="1" customWidth="1"/>
    <col min="31" max="31" width="8.54296875" style="1" bestFit="1" customWidth="1"/>
    <col min="32" max="32" width="12.453125" style="1" bestFit="1" customWidth="1"/>
    <col min="33" max="33" width="11.81640625" style="1" bestFit="1" customWidth="1"/>
    <col min="34" max="34" width="15.453125" style="1" bestFit="1" customWidth="1"/>
    <col min="35" max="35" width="12.81640625" style="1" bestFit="1" customWidth="1"/>
    <col min="36" max="36" width="20.54296875" style="1" bestFit="1" customWidth="1"/>
    <col min="37" max="37" width="15.453125" style="1" bestFit="1" customWidth="1"/>
    <col min="38" max="38" width="19.1796875" style="1" bestFit="1" customWidth="1"/>
    <col min="39" max="16384" width="8.81640625" style="1"/>
  </cols>
  <sheetData>
    <row r="5" spans="12:13" x14ac:dyDescent="0.35">
      <c r="L5" s="105"/>
      <c r="M5" s="5"/>
    </row>
    <row r="6" spans="12:13" x14ac:dyDescent="0.35">
      <c r="L6" s="105"/>
      <c r="M6" s="105"/>
    </row>
    <row r="7" spans="12:13" x14ac:dyDescent="0.35">
      <c r="L7" s="5"/>
      <c r="M7" s="105"/>
    </row>
    <row r="8" spans="12:13" x14ac:dyDescent="0.35">
      <c r="L8" s="105"/>
      <c r="M8" s="105"/>
    </row>
    <row r="9" spans="12:13" x14ac:dyDescent="0.35">
      <c r="L9" s="105"/>
      <c r="M9" s="105"/>
    </row>
    <row r="10" spans="12:13" x14ac:dyDescent="0.35">
      <c r="L10" s="5"/>
      <c r="M10" s="105"/>
    </row>
    <row r="24" spans="1:2" x14ac:dyDescent="0.35">
      <c r="A24" s="5"/>
      <c r="B24" s="5"/>
    </row>
    <row r="25" spans="1:2" x14ac:dyDescent="0.35">
      <c r="A25" s="105"/>
      <c r="B25" s="105"/>
    </row>
    <row r="26" spans="1:2" x14ac:dyDescent="0.35">
      <c r="A26" s="105"/>
      <c r="B26" s="105"/>
    </row>
    <row r="27" spans="1:2" x14ac:dyDescent="0.35">
      <c r="A27" s="105"/>
      <c r="B27" s="105"/>
    </row>
    <row r="35" spans="1:15" x14ac:dyDescent="0.35">
      <c r="A35" s="10" t="s">
        <v>100</v>
      </c>
    </row>
    <row r="37" spans="1:15" x14ac:dyDescent="0.35">
      <c r="A37" s="28" t="s">
        <v>17</v>
      </c>
      <c r="B37" s="28" t="s">
        <v>16</v>
      </c>
      <c r="C37" s="29"/>
      <c r="D37" s="29"/>
      <c r="E37" s="29"/>
      <c r="F37" s="29"/>
      <c r="G37" s="29"/>
      <c r="H37" s="29"/>
      <c r="I37" s="29"/>
      <c r="J37" s="29"/>
      <c r="K37" s="29"/>
      <c r="L37" s="30"/>
      <c r="M37"/>
    </row>
    <row r="38" spans="1:15" x14ac:dyDescent="0.35">
      <c r="A38" s="28" t="s">
        <v>14</v>
      </c>
      <c r="B38" s="28" t="s">
        <v>6</v>
      </c>
      <c r="C38" s="31" t="s">
        <v>7</v>
      </c>
      <c r="D38" s="31" t="s">
        <v>92</v>
      </c>
      <c r="E38" s="31" t="s">
        <v>9</v>
      </c>
      <c r="F38" s="31" t="s">
        <v>94</v>
      </c>
      <c r="G38" s="31" t="s">
        <v>93</v>
      </c>
      <c r="H38" s="31" t="s">
        <v>8</v>
      </c>
      <c r="I38" s="31" t="s">
        <v>99</v>
      </c>
      <c r="J38" s="31" t="s">
        <v>5</v>
      </c>
      <c r="K38" s="31" t="s">
        <v>170</v>
      </c>
      <c r="L38" s="84" t="s">
        <v>15</v>
      </c>
      <c r="N38" s="88" t="s">
        <v>170</v>
      </c>
      <c r="O38" s="88" t="s">
        <v>171</v>
      </c>
    </row>
    <row r="39" spans="1:15" x14ac:dyDescent="0.35">
      <c r="A39" s="32">
        <v>2020</v>
      </c>
      <c r="B39" s="33">
        <v>0</v>
      </c>
      <c r="C39" s="34">
        <v>0</v>
      </c>
      <c r="D39" s="34">
        <v>0</v>
      </c>
      <c r="E39" s="34">
        <v>0</v>
      </c>
      <c r="F39" s="34">
        <v>0</v>
      </c>
      <c r="G39" s="34">
        <v>0</v>
      </c>
      <c r="H39" s="34">
        <v>0</v>
      </c>
      <c r="I39" s="34">
        <v>0</v>
      </c>
      <c r="J39" s="34">
        <v>0</v>
      </c>
      <c r="K39" s="34">
        <v>0</v>
      </c>
      <c r="L39" s="85">
        <v>0</v>
      </c>
      <c r="N39" s="109">
        <f>IF(Data!B22= "Surplus", Data!C22, 0)</f>
        <v>0</v>
      </c>
      <c r="O39" s="106">
        <f>IF(Data!C22= "Surplus", Data!D22, 0)</f>
        <v>0</v>
      </c>
    </row>
    <row r="40" spans="1:15" x14ac:dyDescent="0.35">
      <c r="A40" s="35" t="s">
        <v>11</v>
      </c>
      <c r="B40" s="36">
        <v>0</v>
      </c>
      <c r="C40" s="37">
        <v>0</v>
      </c>
      <c r="D40" s="37"/>
      <c r="E40" s="37">
        <v>0</v>
      </c>
      <c r="F40" s="37"/>
      <c r="G40" s="37"/>
      <c r="H40" s="37">
        <v>0</v>
      </c>
      <c r="I40" s="37"/>
      <c r="J40" s="37"/>
      <c r="K40" s="37"/>
      <c r="L40" s="86">
        <v>0</v>
      </c>
      <c r="N40" s="109"/>
      <c r="O40" s="107"/>
    </row>
    <row r="41" spans="1:15" x14ac:dyDescent="0.35">
      <c r="A41" s="35" t="s">
        <v>12</v>
      </c>
      <c r="B41" s="36"/>
      <c r="C41" s="37"/>
      <c r="D41" s="37">
        <v>0</v>
      </c>
      <c r="E41" s="37"/>
      <c r="F41" s="37">
        <v>0</v>
      </c>
      <c r="G41" s="37">
        <v>0</v>
      </c>
      <c r="H41" s="37"/>
      <c r="I41" s="37">
        <v>0</v>
      </c>
      <c r="J41" s="37">
        <v>0</v>
      </c>
      <c r="K41" s="37">
        <v>0</v>
      </c>
      <c r="L41" s="86">
        <v>0</v>
      </c>
      <c r="N41" s="109"/>
      <c r="O41" s="108"/>
    </row>
    <row r="42" spans="1:15" x14ac:dyDescent="0.35">
      <c r="A42" s="38">
        <v>2021</v>
      </c>
      <c r="B42" s="36">
        <v>0</v>
      </c>
      <c r="C42" s="37">
        <v>0</v>
      </c>
      <c r="D42" s="37">
        <v>0</v>
      </c>
      <c r="E42" s="37">
        <v>0</v>
      </c>
      <c r="F42" s="37">
        <v>0</v>
      </c>
      <c r="G42" s="37">
        <v>0</v>
      </c>
      <c r="H42" s="37">
        <v>0</v>
      </c>
      <c r="I42" s="37">
        <v>0</v>
      </c>
      <c r="J42" s="37">
        <v>0</v>
      </c>
      <c r="K42" s="37">
        <v>0</v>
      </c>
      <c r="L42" s="86">
        <v>0</v>
      </c>
      <c r="N42" s="109">
        <f>IF(Data!C32= "Gap", Data!D32, "0")</f>
        <v>0</v>
      </c>
      <c r="O42" s="106">
        <f>IF(Data!C32= "Surplus", Data!D32, 0)</f>
        <v>0</v>
      </c>
    </row>
    <row r="43" spans="1:15" x14ac:dyDescent="0.35">
      <c r="A43" s="35" t="s">
        <v>11</v>
      </c>
      <c r="B43" s="36">
        <v>0</v>
      </c>
      <c r="C43" s="37">
        <v>0</v>
      </c>
      <c r="D43" s="37"/>
      <c r="E43" s="37">
        <v>0</v>
      </c>
      <c r="F43" s="37"/>
      <c r="G43" s="37"/>
      <c r="H43" s="37">
        <v>0</v>
      </c>
      <c r="I43" s="37"/>
      <c r="J43" s="37"/>
      <c r="K43" s="37"/>
      <c r="L43" s="86">
        <v>0</v>
      </c>
      <c r="N43" s="109"/>
      <c r="O43" s="107"/>
    </row>
    <row r="44" spans="1:15" x14ac:dyDescent="0.35">
      <c r="A44" s="35" t="s">
        <v>12</v>
      </c>
      <c r="B44" s="36"/>
      <c r="C44" s="37"/>
      <c r="D44" s="37">
        <v>0</v>
      </c>
      <c r="E44" s="37"/>
      <c r="F44" s="37">
        <v>0</v>
      </c>
      <c r="G44" s="37">
        <v>0</v>
      </c>
      <c r="H44" s="37"/>
      <c r="I44" s="37">
        <v>0</v>
      </c>
      <c r="J44" s="37">
        <v>0</v>
      </c>
      <c r="K44" s="37">
        <v>0</v>
      </c>
      <c r="L44" s="86">
        <v>0</v>
      </c>
      <c r="N44" s="109"/>
      <c r="O44" s="108"/>
    </row>
    <row r="45" spans="1:15" x14ac:dyDescent="0.35">
      <c r="A45" s="38">
        <v>2022</v>
      </c>
      <c r="B45" s="36">
        <v>0</v>
      </c>
      <c r="C45" s="37">
        <v>0</v>
      </c>
      <c r="D45" s="37">
        <v>0</v>
      </c>
      <c r="E45" s="37">
        <v>0</v>
      </c>
      <c r="F45" s="37">
        <v>0</v>
      </c>
      <c r="G45" s="37">
        <v>0</v>
      </c>
      <c r="H45" s="37">
        <v>0</v>
      </c>
      <c r="I45" s="37">
        <v>0</v>
      </c>
      <c r="J45" s="37">
        <v>0</v>
      </c>
      <c r="K45" s="37">
        <v>0</v>
      </c>
      <c r="L45" s="86">
        <v>0</v>
      </c>
      <c r="N45" s="109">
        <f>IF(Data!B42= "Surplus", Data!C42, 0)</f>
        <v>0</v>
      </c>
      <c r="O45" s="106">
        <f>IF(Data!C42= "Surplus", Data!D42, 0)</f>
        <v>0</v>
      </c>
    </row>
    <row r="46" spans="1:15" x14ac:dyDescent="0.35">
      <c r="A46" s="35" t="s">
        <v>11</v>
      </c>
      <c r="B46" s="36">
        <v>0</v>
      </c>
      <c r="C46" s="37">
        <v>0</v>
      </c>
      <c r="D46" s="37"/>
      <c r="E46" s="37">
        <v>0</v>
      </c>
      <c r="F46" s="37"/>
      <c r="G46" s="37"/>
      <c r="H46" s="37">
        <v>0</v>
      </c>
      <c r="I46" s="37"/>
      <c r="J46" s="37"/>
      <c r="K46" s="37"/>
      <c r="L46" s="86">
        <v>0</v>
      </c>
      <c r="N46" s="109"/>
      <c r="O46" s="107"/>
    </row>
    <row r="47" spans="1:15" x14ac:dyDescent="0.35">
      <c r="A47" s="35" t="s">
        <v>12</v>
      </c>
      <c r="B47" s="36"/>
      <c r="C47" s="37"/>
      <c r="D47" s="37">
        <v>0</v>
      </c>
      <c r="E47" s="37"/>
      <c r="F47" s="37">
        <v>0</v>
      </c>
      <c r="G47" s="37">
        <v>0</v>
      </c>
      <c r="H47" s="37"/>
      <c r="I47" s="37">
        <v>0</v>
      </c>
      <c r="J47" s="37">
        <v>0</v>
      </c>
      <c r="K47" s="37">
        <v>0</v>
      </c>
      <c r="L47" s="86">
        <v>0</v>
      </c>
      <c r="N47" s="109"/>
      <c r="O47" s="108"/>
    </row>
    <row r="48" spans="1:15" x14ac:dyDescent="0.35">
      <c r="A48" s="38">
        <v>2023</v>
      </c>
      <c r="B48" s="36">
        <v>0</v>
      </c>
      <c r="C48" s="37">
        <v>0</v>
      </c>
      <c r="D48" s="37">
        <v>0</v>
      </c>
      <c r="E48" s="37">
        <v>0</v>
      </c>
      <c r="F48" s="37">
        <v>0</v>
      </c>
      <c r="G48" s="37">
        <v>0</v>
      </c>
      <c r="H48" s="37">
        <v>0</v>
      </c>
      <c r="I48" s="37">
        <v>0</v>
      </c>
      <c r="J48" s="37">
        <v>0</v>
      </c>
      <c r="K48" s="37">
        <v>0</v>
      </c>
      <c r="L48" s="86">
        <v>0</v>
      </c>
      <c r="N48" s="109">
        <f>IF(Data!C52= "Gap", Data!D52, "0")</f>
        <v>0</v>
      </c>
      <c r="O48" s="106">
        <f>IF(Data!C52= "Surplus", Data!D52, 0)</f>
        <v>0</v>
      </c>
    </row>
    <row r="49" spans="1:15" x14ac:dyDescent="0.35">
      <c r="A49" s="35" t="s">
        <v>11</v>
      </c>
      <c r="B49" s="36">
        <v>0</v>
      </c>
      <c r="C49" s="37">
        <v>0</v>
      </c>
      <c r="D49" s="37"/>
      <c r="E49" s="37">
        <v>0</v>
      </c>
      <c r="F49" s="37"/>
      <c r="G49" s="37"/>
      <c r="H49" s="37">
        <v>0</v>
      </c>
      <c r="I49" s="37"/>
      <c r="J49" s="37"/>
      <c r="K49" s="37"/>
      <c r="L49" s="86">
        <v>0</v>
      </c>
      <c r="N49" s="109"/>
      <c r="O49" s="107"/>
    </row>
    <row r="50" spans="1:15" x14ac:dyDescent="0.35">
      <c r="A50" s="35" t="s">
        <v>12</v>
      </c>
      <c r="B50" s="36"/>
      <c r="C50" s="37"/>
      <c r="D50" s="37">
        <v>0</v>
      </c>
      <c r="E50" s="37"/>
      <c r="F50" s="37">
        <v>0</v>
      </c>
      <c r="G50" s="37">
        <v>0</v>
      </c>
      <c r="H50" s="37"/>
      <c r="I50" s="37">
        <v>0</v>
      </c>
      <c r="J50" s="37">
        <v>0</v>
      </c>
      <c r="K50" s="37">
        <v>0</v>
      </c>
      <c r="L50" s="86">
        <v>0</v>
      </c>
      <c r="N50" s="109"/>
      <c r="O50" s="108"/>
    </row>
    <row r="51" spans="1:15" x14ac:dyDescent="0.35">
      <c r="A51" s="38">
        <v>2024</v>
      </c>
      <c r="B51" s="36">
        <v>0</v>
      </c>
      <c r="C51" s="37">
        <v>0</v>
      </c>
      <c r="D51" s="37">
        <v>0</v>
      </c>
      <c r="E51" s="37">
        <v>0</v>
      </c>
      <c r="F51" s="37">
        <v>0</v>
      </c>
      <c r="G51" s="37">
        <v>0</v>
      </c>
      <c r="H51" s="37">
        <v>0</v>
      </c>
      <c r="I51" s="37">
        <v>0</v>
      </c>
      <c r="J51" s="37">
        <v>0</v>
      </c>
      <c r="K51" s="37">
        <v>0</v>
      </c>
      <c r="L51" s="86">
        <v>0</v>
      </c>
      <c r="N51" s="109">
        <f>IF(Data!C62= "Gap",Data!D62, "0")</f>
        <v>0</v>
      </c>
      <c r="O51" s="106">
        <f>IF(Data!C62= "Surplus", Data!D62, 0)</f>
        <v>0</v>
      </c>
    </row>
    <row r="52" spans="1:15" x14ac:dyDescent="0.35">
      <c r="A52" s="35" t="s">
        <v>11</v>
      </c>
      <c r="B52" s="36">
        <v>0</v>
      </c>
      <c r="C52" s="37">
        <v>0</v>
      </c>
      <c r="D52" s="37"/>
      <c r="E52" s="37">
        <v>0</v>
      </c>
      <c r="F52" s="37"/>
      <c r="G52" s="37"/>
      <c r="H52" s="37">
        <v>0</v>
      </c>
      <c r="I52" s="37"/>
      <c r="J52" s="37"/>
      <c r="K52" s="37"/>
      <c r="L52" s="86">
        <v>0</v>
      </c>
      <c r="N52" s="109"/>
      <c r="O52" s="107"/>
    </row>
    <row r="53" spans="1:15" x14ac:dyDescent="0.35">
      <c r="A53" s="35" t="s">
        <v>12</v>
      </c>
      <c r="B53" s="36"/>
      <c r="C53" s="37"/>
      <c r="D53" s="37">
        <v>0</v>
      </c>
      <c r="E53" s="37"/>
      <c r="F53" s="37">
        <v>0</v>
      </c>
      <c r="G53" s="37">
        <v>0</v>
      </c>
      <c r="H53" s="37"/>
      <c r="I53" s="37">
        <v>0</v>
      </c>
      <c r="J53" s="37">
        <v>0</v>
      </c>
      <c r="K53" s="37">
        <v>0</v>
      </c>
      <c r="L53" s="86">
        <v>0</v>
      </c>
      <c r="N53" s="109"/>
      <c r="O53" s="108"/>
    </row>
    <row r="54" spans="1:15" x14ac:dyDescent="0.35">
      <c r="A54" s="38">
        <v>2025</v>
      </c>
      <c r="B54" s="36">
        <v>0</v>
      </c>
      <c r="C54" s="37">
        <v>0</v>
      </c>
      <c r="D54" s="37">
        <v>0</v>
      </c>
      <c r="E54" s="37">
        <v>0</v>
      </c>
      <c r="F54" s="37">
        <v>0</v>
      </c>
      <c r="G54" s="37">
        <v>0</v>
      </c>
      <c r="H54" s="37">
        <v>0</v>
      </c>
      <c r="I54" s="37">
        <v>0</v>
      </c>
      <c r="J54" s="37">
        <v>0</v>
      </c>
      <c r="K54" s="37">
        <v>0</v>
      </c>
      <c r="L54" s="86">
        <v>0</v>
      </c>
      <c r="N54" s="109">
        <f>IF(Data!C72= "Gap", Data!D72, "0")</f>
        <v>0</v>
      </c>
      <c r="O54" s="106">
        <f>IF(Data!C72= "Surplus", Data!D72, 0)</f>
        <v>0</v>
      </c>
    </row>
    <row r="55" spans="1:15" x14ac:dyDescent="0.35">
      <c r="A55" s="35" t="s">
        <v>11</v>
      </c>
      <c r="B55" s="36">
        <v>0</v>
      </c>
      <c r="C55" s="37">
        <v>0</v>
      </c>
      <c r="D55" s="37"/>
      <c r="E55" s="37">
        <v>0</v>
      </c>
      <c r="F55" s="37"/>
      <c r="G55" s="37"/>
      <c r="H55" s="37">
        <v>0</v>
      </c>
      <c r="I55" s="37"/>
      <c r="J55" s="37"/>
      <c r="K55" s="37"/>
      <c r="L55" s="86">
        <v>0</v>
      </c>
      <c r="N55" s="109"/>
      <c r="O55" s="107"/>
    </row>
    <row r="56" spans="1:15" x14ac:dyDescent="0.35">
      <c r="A56" s="35" t="s">
        <v>12</v>
      </c>
      <c r="B56" s="36"/>
      <c r="C56" s="37"/>
      <c r="D56" s="37">
        <v>0</v>
      </c>
      <c r="E56" s="37"/>
      <c r="F56" s="37">
        <v>0</v>
      </c>
      <c r="G56" s="37">
        <v>0</v>
      </c>
      <c r="H56" s="37"/>
      <c r="I56" s="37">
        <v>0</v>
      </c>
      <c r="J56" s="37">
        <v>0</v>
      </c>
      <c r="K56" s="37">
        <v>0</v>
      </c>
      <c r="L56" s="86">
        <v>0</v>
      </c>
      <c r="N56" s="109"/>
      <c r="O56" s="108"/>
    </row>
    <row r="57" spans="1:15" x14ac:dyDescent="0.35">
      <c r="A57" s="38">
        <v>2026</v>
      </c>
      <c r="B57" s="36">
        <v>0</v>
      </c>
      <c r="C57" s="37">
        <v>0</v>
      </c>
      <c r="D57" s="37">
        <v>0</v>
      </c>
      <c r="E57" s="37">
        <v>0</v>
      </c>
      <c r="F57" s="37">
        <v>0</v>
      </c>
      <c r="G57" s="37">
        <v>0</v>
      </c>
      <c r="H57" s="37">
        <v>0</v>
      </c>
      <c r="I57" s="37">
        <v>0</v>
      </c>
      <c r="J57" s="37">
        <v>0</v>
      </c>
      <c r="K57" s="37">
        <v>0</v>
      </c>
      <c r="L57" s="86">
        <v>0</v>
      </c>
      <c r="N57" s="109">
        <f>IF(Data!C82= "Gap", Data!D82, "0")</f>
        <v>0</v>
      </c>
      <c r="O57" s="106">
        <f>IF(Data!C82= "Surplus", Data!D82, 0)</f>
        <v>0</v>
      </c>
    </row>
    <row r="58" spans="1:15" x14ac:dyDescent="0.35">
      <c r="A58" s="35" t="s">
        <v>11</v>
      </c>
      <c r="B58" s="36">
        <v>0</v>
      </c>
      <c r="C58" s="37">
        <v>0</v>
      </c>
      <c r="D58" s="37"/>
      <c r="E58" s="37">
        <v>0</v>
      </c>
      <c r="F58" s="37"/>
      <c r="G58" s="37"/>
      <c r="H58" s="37">
        <v>0</v>
      </c>
      <c r="I58" s="37"/>
      <c r="J58" s="37"/>
      <c r="K58" s="37"/>
      <c r="L58" s="86">
        <v>0</v>
      </c>
      <c r="N58" s="109"/>
      <c r="O58" s="107"/>
    </row>
    <row r="59" spans="1:15" x14ac:dyDescent="0.35">
      <c r="A59" s="35" t="s">
        <v>12</v>
      </c>
      <c r="B59" s="36"/>
      <c r="C59" s="37"/>
      <c r="D59" s="37">
        <v>0</v>
      </c>
      <c r="E59" s="37"/>
      <c r="F59" s="37">
        <v>0</v>
      </c>
      <c r="G59" s="37">
        <v>0</v>
      </c>
      <c r="H59" s="37"/>
      <c r="I59" s="37">
        <v>0</v>
      </c>
      <c r="J59" s="37">
        <v>0</v>
      </c>
      <c r="K59" s="37">
        <v>0</v>
      </c>
      <c r="L59" s="86">
        <v>0</v>
      </c>
      <c r="N59" s="109"/>
      <c r="O59" s="108"/>
    </row>
    <row r="60" spans="1:15" x14ac:dyDescent="0.35">
      <c r="A60" s="38">
        <v>2027</v>
      </c>
      <c r="B60" s="36">
        <v>0</v>
      </c>
      <c r="C60" s="37">
        <v>0</v>
      </c>
      <c r="D60" s="37">
        <v>0</v>
      </c>
      <c r="E60" s="37">
        <v>0</v>
      </c>
      <c r="F60" s="37">
        <v>0</v>
      </c>
      <c r="G60" s="37">
        <v>0</v>
      </c>
      <c r="H60" s="37">
        <v>0</v>
      </c>
      <c r="I60" s="37">
        <v>0</v>
      </c>
      <c r="J60" s="37">
        <v>0</v>
      </c>
      <c r="K60" s="37">
        <v>0</v>
      </c>
      <c r="L60" s="86">
        <v>0</v>
      </c>
      <c r="N60" s="109">
        <f>IF(Data!C92= "Gap", Data!D92, "0")</f>
        <v>0</v>
      </c>
      <c r="O60" s="106">
        <f>IF(Data!C92= "Surplus", Data!D92, 0)</f>
        <v>0</v>
      </c>
    </row>
    <row r="61" spans="1:15" x14ac:dyDescent="0.35">
      <c r="A61" s="35" t="s">
        <v>11</v>
      </c>
      <c r="B61" s="36">
        <v>0</v>
      </c>
      <c r="C61" s="37">
        <v>0</v>
      </c>
      <c r="D61" s="37"/>
      <c r="E61" s="37">
        <v>0</v>
      </c>
      <c r="F61" s="37"/>
      <c r="G61" s="37"/>
      <c r="H61" s="37">
        <v>0</v>
      </c>
      <c r="I61" s="37"/>
      <c r="J61" s="37"/>
      <c r="K61" s="37"/>
      <c r="L61" s="86">
        <v>0</v>
      </c>
      <c r="N61" s="109"/>
      <c r="O61" s="107"/>
    </row>
    <row r="62" spans="1:15" x14ac:dyDescent="0.35">
      <c r="A62" s="35" t="s">
        <v>12</v>
      </c>
      <c r="B62" s="36"/>
      <c r="C62" s="37"/>
      <c r="D62" s="37">
        <v>0</v>
      </c>
      <c r="E62" s="37"/>
      <c r="F62" s="37">
        <v>0</v>
      </c>
      <c r="G62" s="37">
        <v>0</v>
      </c>
      <c r="H62" s="37"/>
      <c r="I62" s="37">
        <v>0</v>
      </c>
      <c r="J62" s="37">
        <v>0</v>
      </c>
      <c r="K62" s="37">
        <v>0</v>
      </c>
      <c r="L62" s="86">
        <v>0</v>
      </c>
      <c r="N62" s="109"/>
      <c r="O62" s="108"/>
    </row>
    <row r="63" spans="1:15" x14ac:dyDescent="0.35">
      <c r="A63" s="38">
        <v>2028</v>
      </c>
      <c r="B63" s="36">
        <v>0</v>
      </c>
      <c r="C63" s="37">
        <v>0</v>
      </c>
      <c r="D63" s="37">
        <v>0</v>
      </c>
      <c r="E63" s="37">
        <v>0</v>
      </c>
      <c r="F63" s="37">
        <v>0</v>
      </c>
      <c r="G63" s="37">
        <v>0</v>
      </c>
      <c r="H63" s="37">
        <v>0</v>
      </c>
      <c r="I63" s="37">
        <v>0</v>
      </c>
      <c r="J63" s="37">
        <v>0</v>
      </c>
      <c r="K63" s="37">
        <v>0</v>
      </c>
      <c r="L63" s="86">
        <v>0</v>
      </c>
      <c r="N63" s="109">
        <f>IF(Data!C102= "Gap", Data!D102, "0")</f>
        <v>0</v>
      </c>
      <c r="O63" s="106">
        <f>IF(Data!C102= "Surplus", Data!D102, 0)</f>
        <v>0</v>
      </c>
    </row>
    <row r="64" spans="1:15" x14ac:dyDescent="0.35">
      <c r="A64" s="35" t="s">
        <v>11</v>
      </c>
      <c r="B64" s="36">
        <v>0</v>
      </c>
      <c r="C64" s="37">
        <v>0</v>
      </c>
      <c r="D64" s="37"/>
      <c r="E64" s="37">
        <v>0</v>
      </c>
      <c r="F64" s="37"/>
      <c r="G64" s="37"/>
      <c r="H64" s="37">
        <v>0</v>
      </c>
      <c r="I64" s="37"/>
      <c r="J64" s="37"/>
      <c r="K64" s="37"/>
      <c r="L64" s="86">
        <v>0</v>
      </c>
      <c r="N64" s="109"/>
      <c r="O64" s="107"/>
    </row>
    <row r="65" spans="1:15" x14ac:dyDescent="0.35">
      <c r="A65" s="35" t="s">
        <v>12</v>
      </c>
      <c r="B65" s="36"/>
      <c r="C65" s="37"/>
      <c r="D65" s="37">
        <v>0</v>
      </c>
      <c r="E65" s="37"/>
      <c r="F65" s="37">
        <v>0</v>
      </c>
      <c r="G65" s="37">
        <v>0</v>
      </c>
      <c r="H65" s="37"/>
      <c r="I65" s="37">
        <v>0</v>
      </c>
      <c r="J65" s="37">
        <v>0</v>
      </c>
      <c r="K65" s="37">
        <v>0</v>
      </c>
      <c r="L65" s="86">
        <v>0</v>
      </c>
      <c r="N65" s="109"/>
      <c r="O65" s="108"/>
    </row>
    <row r="66" spans="1:15" x14ac:dyDescent="0.35">
      <c r="A66" s="38">
        <v>2029</v>
      </c>
      <c r="B66" s="36">
        <v>0</v>
      </c>
      <c r="C66" s="37">
        <v>0</v>
      </c>
      <c r="D66" s="37">
        <v>0</v>
      </c>
      <c r="E66" s="37">
        <v>0</v>
      </c>
      <c r="F66" s="37">
        <v>0</v>
      </c>
      <c r="G66" s="37">
        <v>0</v>
      </c>
      <c r="H66" s="37">
        <v>0</v>
      </c>
      <c r="I66" s="37">
        <v>0</v>
      </c>
      <c r="J66" s="37">
        <v>0</v>
      </c>
      <c r="K66" s="37">
        <v>0</v>
      </c>
      <c r="L66" s="86">
        <v>0</v>
      </c>
      <c r="N66" s="109">
        <f>IF(Data!C112= "Gap", Data!D112, "0")</f>
        <v>0</v>
      </c>
      <c r="O66" s="106">
        <f>IF(Data!C112= "Surplus", Data!D112, 0)</f>
        <v>0</v>
      </c>
    </row>
    <row r="67" spans="1:15" x14ac:dyDescent="0.35">
      <c r="A67" s="35" t="s">
        <v>11</v>
      </c>
      <c r="B67" s="36">
        <v>0</v>
      </c>
      <c r="C67" s="37">
        <v>0</v>
      </c>
      <c r="D67" s="37"/>
      <c r="E67" s="37">
        <v>0</v>
      </c>
      <c r="F67" s="37"/>
      <c r="G67" s="37"/>
      <c r="H67" s="37">
        <v>0</v>
      </c>
      <c r="I67" s="37"/>
      <c r="J67" s="37"/>
      <c r="K67" s="37"/>
      <c r="L67" s="86">
        <v>0</v>
      </c>
      <c r="N67" s="109"/>
      <c r="O67" s="107"/>
    </row>
    <row r="68" spans="1:15" x14ac:dyDescent="0.35">
      <c r="A68" s="35" t="s">
        <v>12</v>
      </c>
      <c r="B68" s="36"/>
      <c r="C68" s="37"/>
      <c r="D68" s="37">
        <v>0</v>
      </c>
      <c r="E68" s="37"/>
      <c r="F68" s="37">
        <v>0</v>
      </c>
      <c r="G68" s="37">
        <v>0</v>
      </c>
      <c r="H68" s="37"/>
      <c r="I68" s="37">
        <v>0</v>
      </c>
      <c r="J68" s="37">
        <v>0</v>
      </c>
      <c r="K68" s="37">
        <v>0</v>
      </c>
      <c r="L68" s="86">
        <v>0</v>
      </c>
      <c r="N68" s="109"/>
      <c r="O68" s="108"/>
    </row>
    <row r="69" spans="1:15" x14ac:dyDescent="0.35">
      <c r="A69" s="39" t="s">
        <v>15</v>
      </c>
      <c r="B69" s="40">
        <v>0</v>
      </c>
      <c r="C69" s="41">
        <v>0</v>
      </c>
      <c r="D69" s="41">
        <v>0</v>
      </c>
      <c r="E69" s="41">
        <v>0</v>
      </c>
      <c r="F69" s="41">
        <v>0</v>
      </c>
      <c r="G69" s="41">
        <v>0</v>
      </c>
      <c r="H69" s="41">
        <v>0</v>
      </c>
      <c r="I69" s="41">
        <v>0</v>
      </c>
      <c r="J69" s="41">
        <v>0</v>
      </c>
      <c r="K69" s="41">
        <v>0</v>
      </c>
      <c r="L69" s="87">
        <v>0</v>
      </c>
      <c r="N69" s="89">
        <f>SUM(N39:N68)</f>
        <v>0</v>
      </c>
      <c r="O69" s="89">
        <f>SUM(O39:O68)</f>
        <v>0</v>
      </c>
    </row>
  </sheetData>
  <mergeCells count="26">
    <mergeCell ref="A25:A27"/>
    <mergeCell ref="B25:B27"/>
    <mergeCell ref="N66:N68"/>
    <mergeCell ref="N57:N59"/>
    <mergeCell ref="N60:N62"/>
    <mergeCell ref="N63:N65"/>
    <mergeCell ref="N48:N50"/>
    <mergeCell ref="N51:N53"/>
    <mergeCell ref="N54:N56"/>
    <mergeCell ref="O66:O68"/>
    <mergeCell ref="O39:O41"/>
    <mergeCell ref="O42:O44"/>
    <mergeCell ref="O45:O47"/>
    <mergeCell ref="O48:O50"/>
    <mergeCell ref="O51:O53"/>
    <mergeCell ref="O54:O56"/>
    <mergeCell ref="O57:O59"/>
    <mergeCell ref="O63:O65"/>
    <mergeCell ref="M9:M10"/>
    <mergeCell ref="M6:M8"/>
    <mergeCell ref="L5:L6"/>
    <mergeCell ref="L8:L9"/>
    <mergeCell ref="O60:O62"/>
    <mergeCell ref="N39:N41"/>
    <mergeCell ref="N42:N44"/>
    <mergeCell ref="N45:N47"/>
  </mergeCells>
  <phoneticPr fontId="2" type="noConversion"/>
  <conditionalFormatting sqref="O39:O41">
    <cfRule type="cellIs" dxfId="23" priority="9" operator="greaterThan">
      <formula>0</formula>
    </cfRule>
  </conditionalFormatting>
  <conditionalFormatting sqref="O42:O68">
    <cfRule type="cellIs" dxfId="22" priority="6" operator="greaterThan">
      <formula>0</formula>
    </cfRule>
  </conditionalFormatting>
  <conditionalFormatting sqref="N39:N68">
    <cfRule type="cellIs" dxfId="21" priority="1" operator="lessThan">
      <formula>0</formula>
    </cfRule>
  </conditionalFormatting>
  <pageMargins left="0.7" right="0.7" top="0.75" bottom="0.75" header="0.3" footer="0.3"/>
  <pageSetup paperSize="9" orientation="portrait" horizontalDpi="4294967293" verticalDpi="0" r:id="rId2"/>
  <drawing r:id="rId3"/>
  <extLst>
    <ext xmlns:mx="http://schemas.microsoft.com/office/mac/excel/2008/main" uri="http://schemas.microsoft.com/office/mac/excel/2008/main">
      <mx:PLV Mode="0" OnePage="0" WScale="0"/>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ublished="0"/>
  <dimension ref="A2:L116"/>
  <sheetViews>
    <sheetView topLeftCell="A58" workbookViewId="0">
      <selection activeCell="D113" sqref="D113"/>
    </sheetView>
  </sheetViews>
  <sheetFormatPr defaultColWidth="8.81640625" defaultRowHeight="14.5" x14ac:dyDescent="0.35"/>
  <cols>
    <col min="3" max="3" width="26.81640625" bestFit="1" customWidth="1"/>
    <col min="4" max="4" width="14.08984375" bestFit="1" customWidth="1"/>
    <col min="5" max="5" width="15.453125" bestFit="1" customWidth="1"/>
    <col min="6" max="6" width="14.81640625" bestFit="1" customWidth="1"/>
    <col min="7" max="7" width="19" bestFit="1" customWidth="1"/>
    <col min="8" max="8" width="18.81640625" bestFit="1" customWidth="1"/>
    <col min="9" max="9" width="14.453125" bestFit="1" customWidth="1"/>
    <col min="10" max="10" width="18.81640625" bestFit="1" customWidth="1"/>
    <col min="12" max="12" width="14.54296875" bestFit="1" customWidth="1"/>
  </cols>
  <sheetData>
    <row r="2" spans="1:12" x14ac:dyDescent="0.35">
      <c r="A2" t="s">
        <v>68</v>
      </c>
      <c r="C2" t="s">
        <v>26</v>
      </c>
      <c r="E2" t="s">
        <v>27</v>
      </c>
      <c r="G2" t="s">
        <v>29</v>
      </c>
      <c r="L2" t="s">
        <v>35</v>
      </c>
    </row>
    <row r="3" spans="1:12" x14ac:dyDescent="0.35">
      <c r="A3" t="s">
        <v>19</v>
      </c>
      <c r="C3">
        <v>2018</v>
      </c>
      <c r="E3" t="s">
        <v>5</v>
      </c>
      <c r="G3" t="s">
        <v>6</v>
      </c>
      <c r="H3" t="s">
        <v>7</v>
      </c>
      <c r="I3" t="s">
        <v>8</v>
      </c>
      <c r="J3" t="s">
        <v>30</v>
      </c>
      <c r="L3" t="s">
        <v>32</v>
      </c>
    </row>
    <row r="4" spans="1:12" x14ac:dyDescent="0.35">
      <c r="A4" t="s">
        <v>20</v>
      </c>
      <c r="C4">
        <v>2019</v>
      </c>
      <c r="E4" t="s">
        <v>4</v>
      </c>
      <c r="G4" t="s">
        <v>31</v>
      </c>
      <c r="H4" t="s">
        <v>31</v>
      </c>
      <c r="I4" t="s">
        <v>32</v>
      </c>
      <c r="J4" t="s">
        <v>32</v>
      </c>
      <c r="L4" t="s">
        <v>36</v>
      </c>
    </row>
    <row r="5" spans="1:12" x14ac:dyDescent="0.35">
      <c r="C5">
        <v>2020</v>
      </c>
      <c r="E5" t="s">
        <v>28</v>
      </c>
      <c r="I5" t="s">
        <v>24</v>
      </c>
      <c r="J5" t="s">
        <v>34</v>
      </c>
      <c r="L5" t="s">
        <v>33</v>
      </c>
    </row>
    <row r="6" spans="1:12" x14ac:dyDescent="0.35">
      <c r="C6">
        <v>2021</v>
      </c>
      <c r="I6" t="s">
        <v>33</v>
      </c>
      <c r="J6" t="s">
        <v>31</v>
      </c>
    </row>
    <row r="7" spans="1:12" x14ac:dyDescent="0.35">
      <c r="C7">
        <v>2022</v>
      </c>
    </row>
    <row r="8" spans="1:12" x14ac:dyDescent="0.35">
      <c r="C8">
        <v>2023</v>
      </c>
    </row>
    <row r="9" spans="1:12" x14ac:dyDescent="0.35">
      <c r="C9">
        <v>2024</v>
      </c>
    </row>
    <row r="10" spans="1:12" x14ac:dyDescent="0.35">
      <c r="C10">
        <v>2025</v>
      </c>
    </row>
    <row r="11" spans="1:12" x14ac:dyDescent="0.35">
      <c r="C11">
        <v>2026</v>
      </c>
    </row>
    <row r="12" spans="1:12" x14ac:dyDescent="0.35">
      <c r="C12">
        <v>2027</v>
      </c>
    </row>
    <row r="13" spans="1:12" x14ac:dyDescent="0.35">
      <c r="C13">
        <v>2028</v>
      </c>
    </row>
    <row r="16" spans="1:12" x14ac:dyDescent="0.35">
      <c r="A16" s="74" t="s">
        <v>10</v>
      </c>
      <c r="B16" s="74" t="s">
        <v>18</v>
      </c>
      <c r="C16" s="74" t="s">
        <v>13</v>
      </c>
      <c r="D16" s="74" t="s">
        <v>11</v>
      </c>
    </row>
    <row r="17" spans="1:7" x14ac:dyDescent="0.35">
      <c r="A17" s="75">
        <f>'4_Cost'!A7</f>
        <v>2020</v>
      </c>
      <c r="B17" s="27" t="s">
        <v>11</v>
      </c>
      <c r="C17" s="27" t="s">
        <v>6</v>
      </c>
      <c r="D17" s="81">
        <f>'4_Cost'!B7</f>
        <v>0</v>
      </c>
      <c r="F17" s="80"/>
      <c r="G17" s="80"/>
    </row>
    <row r="18" spans="1:7" x14ac:dyDescent="0.35">
      <c r="A18" s="75">
        <f>'4_Cost'!A7</f>
        <v>2020</v>
      </c>
      <c r="B18" s="27" t="s">
        <v>11</v>
      </c>
      <c r="C18" s="26" t="s">
        <v>7</v>
      </c>
      <c r="D18" s="81">
        <f>'4_Cost'!C7</f>
        <v>0</v>
      </c>
    </row>
    <row r="19" spans="1:7" x14ac:dyDescent="0.35">
      <c r="A19" s="26">
        <f>'5_Source of finance'!C4</f>
        <v>2020</v>
      </c>
      <c r="B19" s="27" t="s">
        <v>12</v>
      </c>
      <c r="C19" s="26" t="s">
        <v>92</v>
      </c>
      <c r="D19" s="81">
        <f>SUM('5_Source of finance'!C7:C9)</f>
        <v>0</v>
      </c>
      <c r="F19" s="80"/>
    </row>
    <row r="20" spans="1:7" x14ac:dyDescent="0.35">
      <c r="A20" s="75">
        <f>'4_Cost'!A7</f>
        <v>2020</v>
      </c>
      <c r="B20" s="27" t="s">
        <v>11</v>
      </c>
      <c r="C20" s="26" t="s">
        <v>9</v>
      </c>
      <c r="D20" s="81">
        <f>'4_Cost'!E7</f>
        <v>0</v>
      </c>
    </row>
    <row r="21" spans="1:7" x14ac:dyDescent="0.35">
      <c r="A21" s="26">
        <f>'5_Source of finance'!$C$4</f>
        <v>2020</v>
      </c>
      <c r="B21" s="27" t="s">
        <v>12</v>
      </c>
      <c r="C21" s="26" t="s">
        <v>94</v>
      </c>
      <c r="D21" s="81">
        <f>SUM('5_Source of finance'!C13:C15)</f>
        <v>0</v>
      </c>
    </row>
    <row r="22" spans="1:7" x14ac:dyDescent="0.35">
      <c r="A22" s="26">
        <f>'5_Source of finance'!$C$4</f>
        <v>2020</v>
      </c>
      <c r="B22" s="27" t="s">
        <v>12</v>
      </c>
      <c r="C22" s="26" t="str">
        <f>IF(E22&gt;0, "Surplus", "Gap")</f>
        <v>Gap</v>
      </c>
      <c r="D22" s="81">
        <f>ABS(D19+D21+D23+D25+D26-D17-D18-D20-D24)</f>
        <v>0</v>
      </c>
      <c r="E22" s="90">
        <f>D19+D21+D23+D25+D26-D17-D18-D20-D24</f>
        <v>0</v>
      </c>
    </row>
    <row r="23" spans="1:7" x14ac:dyDescent="0.35">
      <c r="A23" s="26">
        <f>'5_Source of finance'!$C$4</f>
        <v>2020</v>
      </c>
      <c r="B23" s="27" t="s">
        <v>12</v>
      </c>
      <c r="C23" s="26" t="s">
        <v>93</v>
      </c>
      <c r="D23" s="81">
        <f>SUM('5_Source of finance'!C10:C12)</f>
        <v>0</v>
      </c>
    </row>
    <row r="24" spans="1:7" x14ac:dyDescent="0.35">
      <c r="A24" s="75">
        <f>'4_Cost'!A7</f>
        <v>2020</v>
      </c>
      <c r="B24" s="27" t="s">
        <v>11</v>
      </c>
      <c r="C24" s="26" t="s">
        <v>8</v>
      </c>
      <c r="D24" s="81">
        <f>'4_Cost'!D7</f>
        <v>0</v>
      </c>
    </row>
    <row r="25" spans="1:7" x14ac:dyDescent="0.35">
      <c r="A25" s="26">
        <f>'5_Source of finance'!$C$4</f>
        <v>2020</v>
      </c>
      <c r="B25" s="27" t="s">
        <v>12</v>
      </c>
      <c r="C25" s="26" t="s">
        <v>99</v>
      </c>
      <c r="D25" s="81">
        <f>'5_Source of finance'!C6</f>
        <v>0</v>
      </c>
    </row>
    <row r="26" spans="1:7" x14ac:dyDescent="0.35">
      <c r="A26" s="26">
        <f>'5_Source of finance'!$C$4</f>
        <v>2020</v>
      </c>
      <c r="B26" s="27" t="s">
        <v>12</v>
      </c>
      <c r="C26" s="26" t="s">
        <v>5</v>
      </c>
      <c r="D26" s="81">
        <f>'5_Source of finance'!C5</f>
        <v>0</v>
      </c>
    </row>
    <row r="27" spans="1:7" x14ac:dyDescent="0.35">
      <c r="A27" s="75">
        <f>'4_Cost'!A8</f>
        <v>2021</v>
      </c>
      <c r="B27" s="27" t="s">
        <v>11</v>
      </c>
      <c r="C27" s="27" t="s">
        <v>6</v>
      </c>
      <c r="D27" s="81">
        <f>'4_Cost'!B8</f>
        <v>0</v>
      </c>
      <c r="F27" s="80"/>
      <c r="G27" s="80"/>
    </row>
    <row r="28" spans="1:7" x14ac:dyDescent="0.35">
      <c r="A28" s="75">
        <f>'4_Cost'!A8</f>
        <v>2021</v>
      </c>
      <c r="B28" s="27" t="s">
        <v>11</v>
      </c>
      <c r="C28" s="26" t="s">
        <v>7</v>
      </c>
      <c r="D28" s="81">
        <f>'4_Cost'!C8</f>
        <v>0</v>
      </c>
    </row>
    <row r="29" spans="1:7" x14ac:dyDescent="0.35">
      <c r="A29" s="26">
        <f>'5_Source of finance'!D4</f>
        <v>2021</v>
      </c>
      <c r="B29" s="27" t="s">
        <v>12</v>
      </c>
      <c r="C29" s="26" t="s">
        <v>92</v>
      </c>
      <c r="D29" s="81">
        <f>SUM('5_Source of finance'!D7:D9)</f>
        <v>0</v>
      </c>
      <c r="F29" s="80"/>
    </row>
    <row r="30" spans="1:7" x14ac:dyDescent="0.35">
      <c r="A30" s="75">
        <f>'4_Cost'!A8</f>
        <v>2021</v>
      </c>
      <c r="B30" s="27" t="s">
        <v>11</v>
      </c>
      <c r="C30" s="26" t="s">
        <v>9</v>
      </c>
      <c r="D30" s="81">
        <f>'4_Cost'!E8</f>
        <v>0</v>
      </c>
    </row>
    <row r="31" spans="1:7" x14ac:dyDescent="0.35">
      <c r="A31" s="26">
        <f>'5_Source of finance'!$D$4</f>
        <v>2021</v>
      </c>
      <c r="B31" s="27" t="s">
        <v>12</v>
      </c>
      <c r="C31" s="26" t="s">
        <v>94</v>
      </c>
      <c r="D31" s="81">
        <f>SUM('5_Source of finance'!D13:D15)</f>
        <v>0</v>
      </c>
    </row>
    <row r="32" spans="1:7" x14ac:dyDescent="0.35">
      <c r="A32" s="26">
        <f>'5_Source of finance'!$D$4</f>
        <v>2021</v>
      </c>
      <c r="B32" s="27" t="s">
        <v>12</v>
      </c>
      <c r="C32" s="26" t="str">
        <f>IF(E32&gt;0, "Surplus", "Gap")</f>
        <v>Gap</v>
      </c>
      <c r="D32" s="81">
        <f>ABS(D29+D31+D33+D35+D36-D27-D28-D30-D34)</f>
        <v>0</v>
      </c>
      <c r="E32">
        <f>D29+D31+D33+D35+D36-D27-D28-D30-D34</f>
        <v>0</v>
      </c>
    </row>
    <row r="33" spans="1:7" x14ac:dyDescent="0.35">
      <c r="A33" s="26">
        <f>'5_Source of finance'!$D$4</f>
        <v>2021</v>
      </c>
      <c r="B33" s="27" t="s">
        <v>12</v>
      </c>
      <c r="C33" s="26" t="s">
        <v>93</v>
      </c>
      <c r="D33" s="81">
        <f>SUM('5_Source of finance'!D10:D12)</f>
        <v>0</v>
      </c>
    </row>
    <row r="34" spans="1:7" x14ac:dyDescent="0.35">
      <c r="A34" s="75">
        <f>'4_Cost'!A8</f>
        <v>2021</v>
      </c>
      <c r="B34" s="27" t="s">
        <v>11</v>
      </c>
      <c r="C34" s="26" t="s">
        <v>8</v>
      </c>
      <c r="D34" s="81">
        <f>'4_Cost'!D8</f>
        <v>0</v>
      </c>
    </row>
    <row r="35" spans="1:7" x14ac:dyDescent="0.35">
      <c r="A35" s="26">
        <f>'5_Source of finance'!$D$4</f>
        <v>2021</v>
      </c>
      <c r="B35" s="27" t="s">
        <v>12</v>
      </c>
      <c r="C35" s="26" t="s">
        <v>99</v>
      </c>
      <c r="D35" s="81">
        <f>'5_Source of finance'!D6</f>
        <v>0</v>
      </c>
    </row>
    <row r="36" spans="1:7" x14ac:dyDescent="0.35">
      <c r="A36" s="26">
        <f>'5_Source of finance'!$D$4</f>
        <v>2021</v>
      </c>
      <c r="B36" s="27" t="s">
        <v>12</v>
      </c>
      <c r="C36" s="26" t="s">
        <v>5</v>
      </c>
      <c r="D36" s="81">
        <f>'5_Source of finance'!D5</f>
        <v>0</v>
      </c>
    </row>
    <row r="37" spans="1:7" x14ac:dyDescent="0.35">
      <c r="A37" s="75">
        <f>'4_Cost'!A9</f>
        <v>2022</v>
      </c>
      <c r="B37" s="27" t="s">
        <v>11</v>
      </c>
      <c r="C37" s="27" t="s">
        <v>6</v>
      </c>
      <c r="D37" s="81">
        <f>'4_Cost'!B9</f>
        <v>0</v>
      </c>
    </row>
    <row r="38" spans="1:7" x14ac:dyDescent="0.35">
      <c r="A38" s="75">
        <f>'4_Cost'!A9</f>
        <v>2022</v>
      </c>
      <c r="B38" s="27" t="s">
        <v>11</v>
      </c>
      <c r="C38" s="26" t="s">
        <v>7</v>
      </c>
      <c r="D38" s="81">
        <f>'4_Cost'!C9</f>
        <v>0</v>
      </c>
    </row>
    <row r="39" spans="1:7" x14ac:dyDescent="0.35">
      <c r="A39" s="26">
        <f>'5_Source of finance'!E4</f>
        <v>2022</v>
      </c>
      <c r="B39" s="27" t="s">
        <v>12</v>
      </c>
      <c r="C39" s="26" t="s">
        <v>92</v>
      </c>
      <c r="D39" s="81">
        <f>SUM('5_Source of finance'!E7:E9)</f>
        <v>0</v>
      </c>
    </row>
    <row r="40" spans="1:7" x14ac:dyDescent="0.35">
      <c r="A40" s="75">
        <f>'4_Cost'!A9</f>
        <v>2022</v>
      </c>
      <c r="B40" s="27" t="s">
        <v>11</v>
      </c>
      <c r="C40" s="26" t="s">
        <v>9</v>
      </c>
      <c r="D40" s="81">
        <f>'4_Cost'!E9</f>
        <v>0</v>
      </c>
    </row>
    <row r="41" spans="1:7" x14ac:dyDescent="0.35">
      <c r="A41" s="26">
        <f>'5_Source of finance'!$E$4</f>
        <v>2022</v>
      </c>
      <c r="B41" s="27" t="s">
        <v>12</v>
      </c>
      <c r="C41" s="26" t="s">
        <v>94</v>
      </c>
      <c r="D41" s="81">
        <f>SUM('5_Source of finance'!F13:F15)</f>
        <v>0</v>
      </c>
    </row>
    <row r="42" spans="1:7" x14ac:dyDescent="0.35">
      <c r="A42" s="26">
        <f>'5_Source of finance'!$E$4</f>
        <v>2022</v>
      </c>
      <c r="B42" s="27" t="s">
        <v>12</v>
      </c>
      <c r="C42" s="26" t="str">
        <f>IF(E42&gt;0, "Surplus", "Gap")</f>
        <v>Gap</v>
      </c>
      <c r="D42" s="81">
        <f>ABS(D39+D41+D43+D45+D46-D37-D38-D40-D44)</f>
        <v>0</v>
      </c>
      <c r="E42">
        <f>D39+D41+D43+D45+D46-D37-D38-D40-D44</f>
        <v>0</v>
      </c>
    </row>
    <row r="43" spans="1:7" x14ac:dyDescent="0.35">
      <c r="A43" s="26">
        <f>'5_Source of finance'!$E$4</f>
        <v>2022</v>
      </c>
      <c r="B43" s="27" t="s">
        <v>12</v>
      </c>
      <c r="C43" s="26" t="s">
        <v>93</v>
      </c>
      <c r="D43" s="81">
        <f>SUM('5_Source of finance'!E10:E12)</f>
        <v>0</v>
      </c>
    </row>
    <row r="44" spans="1:7" x14ac:dyDescent="0.35">
      <c r="A44" s="75">
        <f>'4_Cost'!A9</f>
        <v>2022</v>
      </c>
      <c r="B44" s="27" t="s">
        <v>11</v>
      </c>
      <c r="C44" s="26" t="s">
        <v>8</v>
      </c>
      <c r="D44" s="81">
        <f>'4_Cost'!D9</f>
        <v>0</v>
      </c>
    </row>
    <row r="45" spans="1:7" x14ac:dyDescent="0.35">
      <c r="A45" s="26">
        <f>'5_Source of finance'!$E$4</f>
        <v>2022</v>
      </c>
      <c r="B45" s="27" t="s">
        <v>12</v>
      </c>
      <c r="C45" s="26" t="s">
        <v>99</v>
      </c>
      <c r="D45" s="81">
        <f>'5_Source of finance'!F6</f>
        <v>0</v>
      </c>
    </row>
    <row r="46" spans="1:7" x14ac:dyDescent="0.35">
      <c r="A46" s="26">
        <f>'5_Source of finance'!$E$4</f>
        <v>2022</v>
      </c>
      <c r="B46" s="27" t="s">
        <v>12</v>
      </c>
      <c r="C46" s="26" t="s">
        <v>5</v>
      </c>
      <c r="D46" s="81">
        <f>'5_Source of finance'!F5</f>
        <v>0</v>
      </c>
    </row>
    <row r="47" spans="1:7" x14ac:dyDescent="0.35">
      <c r="A47" s="75">
        <f>'4_Cost'!A10</f>
        <v>2023</v>
      </c>
      <c r="B47" s="27" t="s">
        <v>11</v>
      </c>
      <c r="C47" s="27" t="s">
        <v>6</v>
      </c>
      <c r="D47" s="81">
        <f>'4_Cost'!B10</f>
        <v>0</v>
      </c>
    </row>
    <row r="48" spans="1:7" x14ac:dyDescent="0.35">
      <c r="A48" s="75">
        <f>'4_Cost'!A10</f>
        <v>2023</v>
      </c>
      <c r="B48" s="27" t="s">
        <v>11</v>
      </c>
      <c r="C48" s="26" t="s">
        <v>7</v>
      </c>
      <c r="D48" s="81">
        <f>'4_Cost'!C10</f>
        <v>0</v>
      </c>
      <c r="F48" s="90"/>
      <c r="G48" s="90"/>
    </row>
    <row r="49" spans="1:5" x14ac:dyDescent="0.35">
      <c r="A49" s="26">
        <f>'5_Source of finance'!F4</f>
        <v>2023</v>
      </c>
      <c r="B49" s="27" t="s">
        <v>12</v>
      </c>
      <c r="C49" s="26" t="s">
        <v>92</v>
      </c>
      <c r="D49" s="81">
        <f>SUM('5_Source of finance'!F7:F9)</f>
        <v>0</v>
      </c>
    </row>
    <row r="50" spans="1:5" x14ac:dyDescent="0.35">
      <c r="A50" s="75">
        <f>'4_Cost'!A10</f>
        <v>2023</v>
      </c>
      <c r="B50" s="27" t="s">
        <v>11</v>
      </c>
      <c r="C50" s="26" t="s">
        <v>9</v>
      </c>
      <c r="D50" s="81">
        <f>'4_Cost'!E10</f>
        <v>0</v>
      </c>
    </row>
    <row r="51" spans="1:5" x14ac:dyDescent="0.35">
      <c r="A51" s="26">
        <f>'5_Source of finance'!$F$4</f>
        <v>2023</v>
      </c>
      <c r="B51" s="27" t="s">
        <v>12</v>
      </c>
      <c r="C51" s="26" t="s">
        <v>94</v>
      </c>
      <c r="D51" s="81">
        <f>SUM('5_Source of finance'!F13:F15)</f>
        <v>0</v>
      </c>
    </row>
    <row r="52" spans="1:5" x14ac:dyDescent="0.35">
      <c r="A52" s="26">
        <f>'5_Source of finance'!$F$4</f>
        <v>2023</v>
      </c>
      <c r="B52" s="27" t="s">
        <v>12</v>
      </c>
      <c r="C52" s="26" t="str">
        <f>IF(E52&gt;0, "Surplus", "Gap")</f>
        <v>Gap</v>
      </c>
      <c r="D52" s="81">
        <f>ABS(D49+D51+D53+D55+D56-D47-D48-D50-D54)</f>
        <v>0</v>
      </c>
      <c r="E52">
        <f>D49+D51+D53+D55+D56-D47-D48-D50-D54</f>
        <v>0</v>
      </c>
    </row>
    <row r="53" spans="1:5" x14ac:dyDescent="0.35">
      <c r="A53" s="26">
        <f>'5_Source of finance'!$F$4</f>
        <v>2023</v>
      </c>
      <c r="B53" s="27" t="s">
        <v>12</v>
      </c>
      <c r="C53" s="26" t="s">
        <v>93</v>
      </c>
      <c r="D53" s="81">
        <f>SUM('5_Source of finance'!F10:F12)</f>
        <v>0</v>
      </c>
    </row>
    <row r="54" spans="1:5" x14ac:dyDescent="0.35">
      <c r="A54" s="75">
        <f>'4_Cost'!A10</f>
        <v>2023</v>
      </c>
      <c r="B54" s="27" t="s">
        <v>11</v>
      </c>
      <c r="C54" s="26" t="s">
        <v>8</v>
      </c>
      <c r="D54" s="81">
        <f>'4_Cost'!D10</f>
        <v>0</v>
      </c>
    </row>
    <row r="55" spans="1:5" x14ac:dyDescent="0.35">
      <c r="A55" s="26">
        <f>'5_Source of finance'!$F$4</f>
        <v>2023</v>
      </c>
      <c r="B55" s="27" t="s">
        <v>12</v>
      </c>
      <c r="C55" s="26" t="s">
        <v>99</v>
      </c>
      <c r="D55" s="81">
        <f>'5_Source of finance'!F6</f>
        <v>0</v>
      </c>
    </row>
    <row r="56" spans="1:5" x14ac:dyDescent="0.35">
      <c r="A56" s="26">
        <f>'5_Source of finance'!$F$4</f>
        <v>2023</v>
      </c>
      <c r="B56" s="27" t="s">
        <v>12</v>
      </c>
      <c r="C56" s="26" t="s">
        <v>5</v>
      </c>
      <c r="D56" s="81">
        <f>'5_Source of finance'!F5</f>
        <v>0</v>
      </c>
    </row>
    <row r="57" spans="1:5" x14ac:dyDescent="0.35">
      <c r="A57" s="75">
        <f>'4_Cost'!A11</f>
        <v>2024</v>
      </c>
      <c r="B57" s="27" t="s">
        <v>11</v>
      </c>
      <c r="C57" s="27" t="s">
        <v>6</v>
      </c>
      <c r="D57" s="81">
        <f>'4_Cost'!B11</f>
        <v>0</v>
      </c>
    </row>
    <row r="58" spans="1:5" x14ac:dyDescent="0.35">
      <c r="A58" s="75">
        <f>'4_Cost'!A11</f>
        <v>2024</v>
      </c>
      <c r="B58" s="27" t="s">
        <v>11</v>
      </c>
      <c r="C58" s="26" t="s">
        <v>7</v>
      </c>
      <c r="D58" s="81">
        <f>'4_Cost'!C11</f>
        <v>0</v>
      </c>
    </row>
    <row r="59" spans="1:5" x14ac:dyDescent="0.35">
      <c r="A59" s="26">
        <f>'5_Source of finance'!G4</f>
        <v>2024</v>
      </c>
      <c r="B59" s="27" t="s">
        <v>12</v>
      </c>
      <c r="C59" s="26" t="s">
        <v>92</v>
      </c>
      <c r="D59" s="81">
        <f>SUM('5_Source of finance'!G7:G9)</f>
        <v>0</v>
      </c>
    </row>
    <row r="60" spans="1:5" x14ac:dyDescent="0.35">
      <c r="A60" s="75">
        <f>'4_Cost'!A11</f>
        <v>2024</v>
      </c>
      <c r="B60" s="27" t="s">
        <v>11</v>
      </c>
      <c r="C60" s="26" t="s">
        <v>9</v>
      </c>
      <c r="D60" s="81">
        <f>'4_Cost'!E11</f>
        <v>0</v>
      </c>
    </row>
    <row r="61" spans="1:5" x14ac:dyDescent="0.35">
      <c r="A61" s="26">
        <f>'5_Source of finance'!$G$4</f>
        <v>2024</v>
      </c>
      <c r="B61" s="27" t="s">
        <v>12</v>
      </c>
      <c r="C61" s="26" t="s">
        <v>94</v>
      </c>
      <c r="D61" s="81">
        <f>SUM('5_Source of finance'!G13:G15)</f>
        <v>0</v>
      </c>
    </row>
    <row r="62" spans="1:5" x14ac:dyDescent="0.35">
      <c r="A62" s="26">
        <f>'5_Source of finance'!$G$4</f>
        <v>2024</v>
      </c>
      <c r="B62" s="27" t="s">
        <v>12</v>
      </c>
      <c r="C62" s="26" t="str">
        <f>IF(E62&gt;0, "Surplus", "Gap")</f>
        <v>Gap</v>
      </c>
      <c r="D62" s="81">
        <f>ABS(D59+D61+D63+D65+D66-D57-D58-D60-D64)</f>
        <v>0</v>
      </c>
      <c r="E62">
        <f>D59+D61+D63+D65+D66-D57-D58-D60-D64</f>
        <v>0</v>
      </c>
    </row>
    <row r="63" spans="1:5" x14ac:dyDescent="0.35">
      <c r="A63" s="26">
        <f>'5_Source of finance'!$G$4</f>
        <v>2024</v>
      </c>
      <c r="B63" s="27" t="s">
        <v>12</v>
      </c>
      <c r="C63" s="26" t="s">
        <v>93</v>
      </c>
      <c r="D63" s="81">
        <f>SUM('5_Source of finance'!G10:G12)</f>
        <v>0</v>
      </c>
    </row>
    <row r="64" spans="1:5" x14ac:dyDescent="0.35">
      <c r="A64" s="75">
        <f>'4_Cost'!A11</f>
        <v>2024</v>
      </c>
      <c r="B64" s="27" t="s">
        <v>11</v>
      </c>
      <c r="C64" s="26" t="s">
        <v>8</v>
      </c>
      <c r="D64" s="81">
        <f>'4_Cost'!D11</f>
        <v>0</v>
      </c>
    </row>
    <row r="65" spans="1:5" x14ac:dyDescent="0.35">
      <c r="A65" s="26">
        <f>'5_Source of finance'!$G$4</f>
        <v>2024</v>
      </c>
      <c r="B65" s="27" t="s">
        <v>12</v>
      </c>
      <c r="C65" s="26" t="s">
        <v>99</v>
      </c>
      <c r="D65" s="81">
        <f>'5_Source of finance'!G6</f>
        <v>0</v>
      </c>
    </row>
    <row r="66" spans="1:5" x14ac:dyDescent="0.35">
      <c r="A66" s="26">
        <f>'5_Source of finance'!$G$4</f>
        <v>2024</v>
      </c>
      <c r="B66" s="27" t="s">
        <v>12</v>
      </c>
      <c r="C66" s="26" t="s">
        <v>5</v>
      </c>
      <c r="D66" s="81">
        <f>'5_Source of finance'!G5</f>
        <v>0</v>
      </c>
    </row>
    <row r="67" spans="1:5" x14ac:dyDescent="0.35">
      <c r="A67" s="75">
        <f>'4_Cost'!A12</f>
        <v>2025</v>
      </c>
      <c r="B67" s="27" t="s">
        <v>11</v>
      </c>
      <c r="C67" s="27" t="s">
        <v>6</v>
      </c>
      <c r="D67" s="81">
        <f>'4_Cost'!B12</f>
        <v>0</v>
      </c>
    </row>
    <row r="68" spans="1:5" x14ac:dyDescent="0.35">
      <c r="A68" s="75">
        <f>'4_Cost'!A12</f>
        <v>2025</v>
      </c>
      <c r="B68" s="27" t="s">
        <v>11</v>
      </c>
      <c r="C68" s="26" t="s">
        <v>7</v>
      </c>
      <c r="D68" s="81">
        <f>'4_Cost'!C12</f>
        <v>0</v>
      </c>
    </row>
    <row r="69" spans="1:5" x14ac:dyDescent="0.35">
      <c r="A69" s="26">
        <f>'5_Source of finance'!H4</f>
        <v>2025</v>
      </c>
      <c r="B69" s="27" t="s">
        <v>12</v>
      </c>
      <c r="C69" s="26" t="s">
        <v>92</v>
      </c>
      <c r="D69" s="81">
        <f>SUM('5_Source of finance'!H7:H9)</f>
        <v>0</v>
      </c>
    </row>
    <row r="70" spans="1:5" x14ac:dyDescent="0.35">
      <c r="A70" s="75">
        <f>'4_Cost'!A12</f>
        <v>2025</v>
      </c>
      <c r="B70" s="27" t="s">
        <v>11</v>
      </c>
      <c r="C70" s="26" t="s">
        <v>9</v>
      </c>
      <c r="D70" s="81">
        <f>'4_Cost'!E12</f>
        <v>0</v>
      </c>
    </row>
    <row r="71" spans="1:5" x14ac:dyDescent="0.35">
      <c r="A71" s="26">
        <f>'5_Source of finance'!$H$4</f>
        <v>2025</v>
      </c>
      <c r="B71" s="27" t="s">
        <v>12</v>
      </c>
      <c r="C71" s="26" t="s">
        <v>94</v>
      </c>
      <c r="D71" s="81">
        <f>SUM('5_Source of finance'!H13:H15)</f>
        <v>0</v>
      </c>
    </row>
    <row r="72" spans="1:5" x14ac:dyDescent="0.35">
      <c r="A72" s="26">
        <f>'5_Source of finance'!$H$4</f>
        <v>2025</v>
      </c>
      <c r="B72" s="27" t="s">
        <v>12</v>
      </c>
      <c r="C72" s="26" t="str">
        <f>IF(E72&gt;0, "Surplus", "Gap")</f>
        <v>Gap</v>
      </c>
      <c r="D72" s="81">
        <f>ABS(D69+D71+D73+D75+D76-D67-D68-D70-D74)</f>
        <v>0</v>
      </c>
      <c r="E72">
        <f>D69+D71+D73+D75+D76-D67-D68-D70-D74</f>
        <v>0</v>
      </c>
    </row>
    <row r="73" spans="1:5" x14ac:dyDescent="0.35">
      <c r="A73" s="26">
        <f>'5_Source of finance'!$H$4</f>
        <v>2025</v>
      </c>
      <c r="B73" s="27" t="s">
        <v>12</v>
      </c>
      <c r="C73" s="26" t="s">
        <v>93</v>
      </c>
      <c r="D73" s="81">
        <f>SUM('5_Source of finance'!H10:H12)</f>
        <v>0</v>
      </c>
    </row>
    <row r="74" spans="1:5" x14ac:dyDescent="0.35">
      <c r="A74" s="75">
        <f>'4_Cost'!A12</f>
        <v>2025</v>
      </c>
      <c r="B74" s="27" t="s">
        <v>11</v>
      </c>
      <c r="C74" s="26" t="s">
        <v>8</v>
      </c>
      <c r="D74" s="81">
        <f>'4_Cost'!D12</f>
        <v>0</v>
      </c>
    </row>
    <row r="75" spans="1:5" x14ac:dyDescent="0.35">
      <c r="A75" s="26">
        <f>'5_Source of finance'!$H$4</f>
        <v>2025</v>
      </c>
      <c r="B75" s="27" t="s">
        <v>12</v>
      </c>
      <c r="C75" s="26" t="s">
        <v>99</v>
      </c>
      <c r="D75" s="81">
        <f>'5_Source of finance'!H6</f>
        <v>0</v>
      </c>
    </row>
    <row r="76" spans="1:5" x14ac:dyDescent="0.35">
      <c r="A76" s="26">
        <f>'5_Source of finance'!$H$4</f>
        <v>2025</v>
      </c>
      <c r="B76" s="27" t="s">
        <v>12</v>
      </c>
      <c r="C76" s="26" t="s">
        <v>5</v>
      </c>
      <c r="D76" s="81">
        <f>'5_Source of finance'!H5</f>
        <v>0</v>
      </c>
    </row>
    <row r="77" spans="1:5" x14ac:dyDescent="0.35">
      <c r="A77" s="75">
        <f>'4_Cost'!A13</f>
        <v>2026</v>
      </c>
      <c r="B77" s="27" t="s">
        <v>11</v>
      </c>
      <c r="C77" s="27" t="s">
        <v>6</v>
      </c>
      <c r="D77" s="81">
        <f>'4_Cost'!B13</f>
        <v>0</v>
      </c>
    </row>
    <row r="78" spans="1:5" x14ac:dyDescent="0.35">
      <c r="A78" s="75">
        <f>'4_Cost'!A13</f>
        <v>2026</v>
      </c>
      <c r="B78" s="27" t="s">
        <v>11</v>
      </c>
      <c r="C78" s="26" t="s">
        <v>7</v>
      </c>
      <c r="D78" s="81">
        <f>'4_Cost'!C13</f>
        <v>0</v>
      </c>
    </row>
    <row r="79" spans="1:5" x14ac:dyDescent="0.35">
      <c r="A79" s="75">
        <f>'4_Cost'!A13</f>
        <v>2026</v>
      </c>
      <c r="B79" s="27" t="s">
        <v>12</v>
      </c>
      <c r="C79" s="26" t="s">
        <v>92</v>
      </c>
      <c r="D79" s="81">
        <f>SUM('5_Source of finance'!I7:I9)</f>
        <v>0</v>
      </c>
    </row>
    <row r="80" spans="1:5" x14ac:dyDescent="0.35">
      <c r="A80" s="75">
        <f>'4_Cost'!A13</f>
        <v>2026</v>
      </c>
      <c r="B80" s="27" t="s">
        <v>11</v>
      </c>
      <c r="C80" s="26" t="s">
        <v>9</v>
      </c>
      <c r="D80" s="81">
        <f>'4_Cost'!E13</f>
        <v>0</v>
      </c>
    </row>
    <row r="81" spans="1:5" x14ac:dyDescent="0.35">
      <c r="A81" s="75">
        <f>'4_Cost'!A13</f>
        <v>2026</v>
      </c>
      <c r="B81" s="27" t="s">
        <v>12</v>
      </c>
      <c r="C81" s="26" t="s">
        <v>94</v>
      </c>
      <c r="D81" s="81">
        <f>SUM('5_Source of finance'!I13:I15)</f>
        <v>0</v>
      </c>
    </row>
    <row r="82" spans="1:5" x14ac:dyDescent="0.35">
      <c r="A82" s="75">
        <f>'4_Cost'!A13</f>
        <v>2026</v>
      </c>
      <c r="B82" s="27" t="s">
        <v>12</v>
      </c>
      <c r="C82" s="26" t="str">
        <f>IF(E82&gt;0, "Surplus", "Gap")</f>
        <v>Gap</v>
      </c>
      <c r="D82" s="81">
        <f>ABS(D79+D81+D83+D85+D86-D77-D78-D80-D84)</f>
        <v>0</v>
      </c>
      <c r="E82" s="90">
        <f>D79+D81+D83+D85+D86-D77-D78-D80-D84</f>
        <v>0</v>
      </c>
    </row>
    <row r="83" spans="1:5" x14ac:dyDescent="0.35">
      <c r="A83" s="26">
        <f>'5_Source of finance'!$I$4</f>
        <v>2026</v>
      </c>
      <c r="B83" s="27" t="s">
        <v>12</v>
      </c>
      <c r="C83" s="26" t="s">
        <v>93</v>
      </c>
      <c r="D83" s="81">
        <f>SUM('5_Source of finance'!I10:I12)</f>
        <v>0</v>
      </c>
    </row>
    <row r="84" spans="1:5" x14ac:dyDescent="0.35">
      <c r="A84" s="75">
        <f>'4_Cost'!A13</f>
        <v>2026</v>
      </c>
      <c r="B84" s="27" t="s">
        <v>11</v>
      </c>
      <c r="C84" s="26" t="s">
        <v>8</v>
      </c>
      <c r="D84" s="81">
        <f>'4_Cost'!D13</f>
        <v>0</v>
      </c>
    </row>
    <row r="85" spans="1:5" x14ac:dyDescent="0.35">
      <c r="A85" s="26">
        <f>'5_Source of finance'!$I$4</f>
        <v>2026</v>
      </c>
      <c r="B85" s="27" t="s">
        <v>12</v>
      </c>
      <c r="C85" s="26" t="s">
        <v>99</v>
      </c>
      <c r="D85" s="81">
        <f>'5_Source of finance'!I6</f>
        <v>0</v>
      </c>
    </row>
    <row r="86" spans="1:5" x14ac:dyDescent="0.35">
      <c r="A86" s="26">
        <f>'5_Source of finance'!$I$4</f>
        <v>2026</v>
      </c>
      <c r="B86" s="27" t="s">
        <v>12</v>
      </c>
      <c r="C86" s="26" t="s">
        <v>5</v>
      </c>
      <c r="D86" s="81">
        <f>'5_Source of finance'!I5</f>
        <v>0</v>
      </c>
    </row>
    <row r="87" spans="1:5" x14ac:dyDescent="0.35">
      <c r="A87" s="75">
        <f>'4_Cost'!A14</f>
        <v>2027</v>
      </c>
      <c r="B87" s="27" t="s">
        <v>11</v>
      </c>
      <c r="C87" s="27" t="s">
        <v>6</v>
      </c>
      <c r="D87" s="81">
        <f>'4_Cost'!B14</f>
        <v>0</v>
      </c>
    </row>
    <row r="88" spans="1:5" x14ac:dyDescent="0.35">
      <c r="A88" s="75">
        <f>'4_Cost'!A14</f>
        <v>2027</v>
      </c>
      <c r="B88" s="27" t="s">
        <v>11</v>
      </c>
      <c r="C88" s="26" t="s">
        <v>7</v>
      </c>
      <c r="D88" s="81">
        <f>'4_Cost'!C14</f>
        <v>0</v>
      </c>
    </row>
    <row r="89" spans="1:5" x14ac:dyDescent="0.35">
      <c r="A89" s="26">
        <f>'5_Source of finance'!J4</f>
        <v>2027</v>
      </c>
      <c r="B89" s="27" t="s">
        <v>12</v>
      </c>
      <c r="C89" s="26" t="s">
        <v>92</v>
      </c>
      <c r="D89" s="81">
        <f>SUM('5_Source of finance'!J7:J9)</f>
        <v>0</v>
      </c>
    </row>
    <row r="90" spans="1:5" x14ac:dyDescent="0.35">
      <c r="A90" s="75">
        <f>'4_Cost'!A14</f>
        <v>2027</v>
      </c>
      <c r="B90" s="27" t="s">
        <v>11</v>
      </c>
      <c r="C90" s="26" t="s">
        <v>9</v>
      </c>
      <c r="D90" s="81">
        <f>'4_Cost'!E14</f>
        <v>0</v>
      </c>
    </row>
    <row r="91" spans="1:5" x14ac:dyDescent="0.35">
      <c r="A91" s="26">
        <f>'5_Source of finance'!$J$4</f>
        <v>2027</v>
      </c>
      <c r="B91" s="27" t="s">
        <v>12</v>
      </c>
      <c r="C91" s="26" t="s">
        <v>94</v>
      </c>
      <c r="D91" s="81">
        <f>SUM('5_Source of finance'!J13:J15)</f>
        <v>0</v>
      </c>
    </row>
    <row r="92" spans="1:5" x14ac:dyDescent="0.35">
      <c r="A92" s="26">
        <f>'5_Source of finance'!$J$4</f>
        <v>2027</v>
      </c>
      <c r="B92" s="27" t="s">
        <v>12</v>
      </c>
      <c r="C92" s="26" t="str">
        <f>IF(E92&gt;0, "Surplus", "Gap")</f>
        <v>Gap</v>
      </c>
      <c r="D92" s="81">
        <f>ABS(D89+D91+D93+D95+D96-D87-D88-D90-D94)</f>
        <v>0</v>
      </c>
      <c r="E92">
        <f>D89+D91+D93+D95+D96-D87-D88-D90-D94</f>
        <v>0</v>
      </c>
    </row>
    <row r="93" spans="1:5" x14ac:dyDescent="0.35">
      <c r="A93" s="26">
        <f>'5_Source of finance'!$J$4</f>
        <v>2027</v>
      </c>
      <c r="B93" s="27" t="s">
        <v>12</v>
      </c>
      <c r="C93" s="26" t="s">
        <v>93</v>
      </c>
      <c r="D93" s="81">
        <f>SUM('5_Source of finance'!J10:J12)</f>
        <v>0</v>
      </c>
    </row>
    <row r="94" spans="1:5" x14ac:dyDescent="0.35">
      <c r="A94" s="75">
        <f>'4_Cost'!A14</f>
        <v>2027</v>
      </c>
      <c r="B94" s="27" t="s">
        <v>11</v>
      </c>
      <c r="C94" s="26" t="s">
        <v>8</v>
      </c>
      <c r="D94" s="81">
        <f>'4_Cost'!D14</f>
        <v>0</v>
      </c>
    </row>
    <row r="95" spans="1:5" x14ac:dyDescent="0.35">
      <c r="A95" s="26">
        <f>'5_Source of finance'!$J$4</f>
        <v>2027</v>
      </c>
      <c r="B95" s="27" t="s">
        <v>12</v>
      </c>
      <c r="C95" s="26" t="s">
        <v>99</v>
      </c>
      <c r="D95" s="81">
        <f>'5_Source of finance'!J6</f>
        <v>0</v>
      </c>
    </row>
    <row r="96" spans="1:5" x14ac:dyDescent="0.35">
      <c r="A96" s="26">
        <f>'5_Source of finance'!$J$4</f>
        <v>2027</v>
      </c>
      <c r="B96" s="27" t="s">
        <v>12</v>
      </c>
      <c r="C96" s="26" t="s">
        <v>5</v>
      </c>
      <c r="D96" s="81">
        <f>'5_Source of finance'!J5</f>
        <v>0</v>
      </c>
    </row>
    <row r="97" spans="1:5" x14ac:dyDescent="0.35">
      <c r="A97" s="75">
        <f>'4_Cost'!A15</f>
        <v>2028</v>
      </c>
      <c r="B97" s="27" t="s">
        <v>11</v>
      </c>
      <c r="C97" s="27" t="s">
        <v>6</v>
      </c>
      <c r="D97" s="81">
        <f>'4_Cost'!B15</f>
        <v>0</v>
      </c>
    </row>
    <row r="98" spans="1:5" x14ac:dyDescent="0.35">
      <c r="A98" s="75">
        <f>'4_Cost'!A15</f>
        <v>2028</v>
      </c>
      <c r="B98" s="27" t="s">
        <v>11</v>
      </c>
      <c r="C98" s="26" t="s">
        <v>7</v>
      </c>
      <c r="D98" s="81">
        <f>'4_Cost'!C15</f>
        <v>0</v>
      </c>
    </row>
    <row r="99" spans="1:5" x14ac:dyDescent="0.35">
      <c r="A99" s="26">
        <f>'5_Source of finance'!K4</f>
        <v>2028</v>
      </c>
      <c r="B99" s="27" t="s">
        <v>12</v>
      </c>
      <c r="C99" s="26" t="s">
        <v>92</v>
      </c>
      <c r="D99" s="81">
        <f>SUM('5_Source of finance'!K7:K9)</f>
        <v>0</v>
      </c>
    </row>
    <row r="100" spans="1:5" x14ac:dyDescent="0.35">
      <c r="A100" s="75">
        <f>'4_Cost'!A15</f>
        <v>2028</v>
      </c>
      <c r="B100" s="27" t="s">
        <v>11</v>
      </c>
      <c r="C100" s="26" t="s">
        <v>9</v>
      </c>
      <c r="D100" s="81">
        <f>'4_Cost'!E15</f>
        <v>0</v>
      </c>
    </row>
    <row r="101" spans="1:5" x14ac:dyDescent="0.35">
      <c r="A101" s="26">
        <f>'5_Source of finance'!$K$4</f>
        <v>2028</v>
      </c>
      <c r="B101" s="27" t="s">
        <v>12</v>
      </c>
      <c r="C101" s="26" t="s">
        <v>94</v>
      </c>
      <c r="D101" s="81">
        <f>SUM('5_Source of finance'!K13:K15)</f>
        <v>0</v>
      </c>
    </row>
    <row r="102" spans="1:5" x14ac:dyDescent="0.35">
      <c r="A102" s="26">
        <f>'5_Source of finance'!$K$4</f>
        <v>2028</v>
      </c>
      <c r="B102" s="27" t="s">
        <v>12</v>
      </c>
      <c r="C102" s="26" t="str">
        <f>IF(E102&gt;0, "Surplus", "Gap")</f>
        <v>Gap</v>
      </c>
      <c r="D102" s="81">
        <f>ABS(D99+D101+D103+D105+D106-D97-D98-D100-D104)</f>
        <v>0</v>
      </c>
      <c r="E102">
        <f>D99+D101+D103+D105+D106-D97-D98-D100-D104</f>
        <v>0</v>
      </c>
    </row>
    <row r="103" spans="1:5" x14ac:dyDescent="0.35">
      <c r="A103" s="26">
        <f>'5_Source of finance'!$K$4</f>
        <v>2028</v>
      </c>
      <c r="B103" s="27" t="s">
        <v>12</v>
      </c>
      <c r="C103" s="26" t="s">
        <v>93</v>
      </c>
      <c r="D103" s="81">
        <f>SUM('5_Source of finance'!K10:K12)</f>
        <v>0</v>
      </c>
    </row>
    <row r="104" spans="1:5" x14ac:dyDescent="0.35">
      <c r="A104" s="75">
        <f>'4_Cost'!A15</f>
        <v>2028</v>
      </c>
      <c r="B104" s="27" t="s">
        <v>11</v>
      </c>
      <c r="C104" s="26" t="s">
        <v>8</v>
      </c>
      <c r="D104" s="81">
        <f>'4_Cost'!D15</f>
        <v>0</v>
      </c>
    </row>
    <row r="105" spans="1:5" x14ac:dyDescent="0.35">
      <c r="A105" s="26">
        <f>'5_Source of finance'!$K$4</f>
        <v>2028</v>
      </c>
      <c r="B105" s="27" t="s">
        <v>12</v>
      </c>
      <c r="C105" s="26" t="s">
        <v>99</v>
      </c>
      <c r="D105" s="81">
        <f>'5_Source of finance'!K6</f>
        <v>0</v>
      </c>
    </row>
    <row r="106" spans="1:5" x14ac:dyDescent="0.35">
      <c r="A106" s="26">
        <f>'5_Source of finance'!$K$4</f>
        <v>2028</v>
      </c>
      <c r="B106" s="27" t="s">
        <v>12</v>
      </c>
      <c r="C106" s="26" t="s">
        <v>5</v>
      </c>
      <c r="D106" s="81">
        <f>'5_Source of finance'!K5</f>
        <v>0</v>
      </c>
    </row>
    <row r="107" spans="1:5" x14ac:dyDescent="0.35">
      <c r="A107" s="75">
        <f>'4_Cost'!A16</f>
        <v>2029</v>
      </c>
      <c r="B107" s="27" t="s">
        <v>11</v>
      </c>
      <c r="C107" s="27" t="s">
        <v>6</v>
      </c>
      <c r="D107" s="81">
        <f>'4_Cost'!B16</f>
        <v>0</v>
      </c>
    </row>
    <row r="108" spans="1:5" x14ac:dyDescent="0.35">
      <c r="A108" s="75">
        <f>'4_Cost'!A16</f>
        <v>2029</v>
      </c>
      <c r="B108" s="27" t="s">
        <v>11</v>
      </c>
      <c r="C108" s="26" t="s">
        <v>7</v>
      </c>
      <c r="D108" s="81">
        <f>'4_Cost'!C16</f>
        <v>0</v>
      </c>
    </row>
    <row r="109" spans="1:5" x14ac:dyDescent="0.35">
      <c r="A109" s="26">
        <f>'5_Source of finance'!L4</f>
        <v>2029</v>
      </c>
      <c r="B109" s="27" t="s">
        <v>12</v>
      </c>
      <c r="C109" s="26" t="s">
        <v>92</v>
      </c>
      <c r="D109" s="81">
        <f>SUM('5_Source of finance'!L7:L9)</f>
        <v>0</v>
      </c>
    </row>
    <row r="110" spans="1:5" x14ac:dyDescent="0.35">
      <c r="A110" s="75">
        <f>'4_Cost'!A16</f>
        <v>2029</v>
      </c>
      <c r="B110" s="27" t="s">
        <v>11</v>
      </c>
      <c r="C110" s="26" t="s">
        <v>9</v>
      </c>
      <c r="D110" s="81">
        <f>'4_Cost'!E16</f>
        <v>0</v>
      </c>
    </row>
    <row r="111" spans="1:5" x14ac:dyDescent="0.35">
      <c r="A111" s="26">
        <f>'5_Source of finance'!$L$4</f>
        <v>2029</v>
      </c>
      <c r="B111" s="27" t="s">
        <v>12</v>
      </c>
      <c r="C111" s="26" t="s">
        <v>94</v>
      </c>
      <c r="D111" s="81">
        <f>SUM('5_Source of finance'!L13:L15)</f>
        <v>0</v>
      </c>
    </row>
    <row r="112" spans="1:5" x14ac:dyDescent="0.35">
      <c r="A112" s="26">
        <f>'5_Source of finance'!$L$4</f>
        <v>2029</v>
      </c>
      <c r="B112" s="27" t="s">
        <v>12</v>
      </c>
      <c r="C112" s="26" t="str">
        <f>IF(E112&gt;0, "Surplus", "Gap")</f>
        <v>Gap</v>
      </c>
      <c r="D112" s="81">
        <f>ABS(D109+D111+D113+D115+D116-D107-D108-D110-D114)</f>
        <v>0</v>
      </c>
      <c r="E112">
        <f>D109+D111+D113+D115+D116-D107-D108-D110-D114</f>
        <v>0</v>
      </c>
    </row>
    <row r="113" spans="1:4" x14ac:dyDescent="0.35">
      <c r="A113" s="26">
        <f>'5_Source of finance'!$L$4</f>
        <v>2029</v>
      </c>
      <c r="B113" s="27" t="s">
        <v>12</v>
      </c>
      <c r="C113" s="26" t="s">
        <v>93</v>
      </c>
      <c r="D113" s="81">
        <f>SUM('5_Source of finance'!L10:L12)</f>
        <v>0</v>
      </c>
    </row>
    <row r="114" spans="1:4" x14ac:dyDescent="0.35">
      <c r="A114" s="75">
        <f>'4_Cost'!A16</f>
        <v>2029</v>
      </c>
      <c r="B114" s="27" t="s">
        <v>11</v>
      </c>
      <c r="C114" s="26" t="s">
        <v>8</v>
      </c>
      <c r="D114" s="81">
        <f>'4_Cost'!D16</f>
        <v>0</v>
      </c>
    </row>
    <row r="115" spans="1:4" x14ac:dyDescent="0.35">
      <c r="A115" s="26">
        <f>'5_Source of finance'!$L$4</f>
        <v>2029</v>
      </c>
      <c r="B115" s="27" t="s">
        <v>12</v>
      </c>
      <c r="C115" s="26" t="s">
        <v>99</v>
      </c>
      <c r="D115" s="81">
        <f>'5_Source of finance'!L6</f>
        <v>0</v>
      </c>
    </row>
    <row r="116" spans="1:4" x14ac:dyDescent="0.35">
      <c r="A116" s="26">
        <f>'5_Source of finance'!$L$4</f>
        <v>2029</v>
      </c>
      <c r="B116" s="27" t="s">
        <v>12</v>
      </c>
      <c r="C116" s="26" t="s">
        <v>5</v>
      </c>
      <c r="D116" s="81">
        <f>'5_Source of finance'!L5</f>
        <v>0</v>
      </c>
    </row>
  </sheetData>
  <sortState xmlns:xlrd2="http://schemas.microsoft.com/office/spreadsheetml/2017/richdata2" ref="A17:D116">
    <sortCondition ref="A17"/>
  </sortState>
  <phoneticPr fontId="2" type="noConversion"/>
  <pageMargins left="0.7" right="0.7" top="0.75" bottom="0.75" header="0.3" footer="0.3"/>
  <pageSetup paperSize="9" orientation="portrait" horizontalDpi="4294967293" verticalDpi="0" r:id="rId1"/>
  <extLst>
    <ext xmlns:mx="http://schemas.microsoft.com/office/mac/excel/2008/main" uri="http://schemas.microsoft.com/office/mac/excel/2008/main">
      <mx:PLV Mode="0" OnePage="0" WScale="0"/>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1DE2FF9485E13A4597C9BF358F7DB018" ma:contentTypeVersion="12" ma:contentTypeDescription="Create a new document." ma:contentTypeScope="" ma:versionID="6676415123a8a5fbe46f571053c27086">
  <xsd:schema xmlns:xsd="http://www.w3.org/2001/XMLSchema" xmlns:xs="http://www.w3.org/2001/XMLSchema" xmlns:p="http://schemas.microsoft.com/office/2006/metadata/properties" xmlns:ns2="652bc1f3-6d6b-4df1-a553-1807f8c3a126" xmlns:ns3="2e96fb5b-fb81-403e-9eb3-73e306e86d27" targetNamespace="http://schemas.microsoft.com/office/2006/metadata/properties" ma:root="true" ma:fieldsID="773d005121e599a40456ed610d4cef7f" ns2:_="" ns3:_="">
    <xsd:import namespace="652bc1f3-6d6b-4df1-a553-1807f8c3a126"/>
    <xsd:import namespace="2e96fb5b-fb81-403e-9eb3-73e306e86d2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DateTaken" minOccurs="0"/>
                <xsd:element ref="ns2:MediaServiceLocation" minOccurs="0"/>
                <xsd:element ref="ns3:SharedWithUsers" minOccurs="0"/>
                <xsd:element ref="ns3:SharedWithDetails" minOccurs="0"/>
                <xsd:element ref="ns2:MediaServiceGenerationTime" minOccurs="0"/>
                <xsd:element ref="ns2:MediaServiceEventHashCode"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52bc1f3-6d6b-4df1-a553-1807f8c3a12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Location" ma:index="13" nillable="true" ma:displayName="Location"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e96fb5b-fb81-403e-9eb3-73e306e86d27"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AA1650D-2291-4744-A3A0-EB8D0E51A526}">
  <ds:schemaRefs>
    <ds:schemaRef ds:uri="http://purl.org/dc/dcmitype/"/>
    <ds:schemaRef ds:uri="http://purl.org/dc/terms/"/>
    <ds:schemaRef ds:uri="http://schemas.microsoft.com/office/2006/documentManagement/types"/>
    <ds:schemaRef ds:uri="652bc1f3-6d6b-4df1-a553-1807f8c3a126"/>
    <ds:schemaRef ds:uri="http://www.w3.org/XML/1998/namespace"/>
    <ds:schemaRef ds:uri="http://schemas.microsoft.com/office/infopath/2007/PartnerControls"/>
    <ds:schemaRef ds:uri="http://purl.org/dc/elements/1.1/"/>
    <ds:schemaRef ds:uri="http://schemas.microsoft.com/office/2006/metadata/properties"/>
    <ds:schemaRef ds:uri="http://schemas.openxmlformats.org/package/2006/metadata/core-properties"/>
    <ds:schemaRef ds:uri="2e96fb5b-fb81-403e-9eb3-73e306e86d27"/>
  </ds:schemaRefs>
</ds:datastoreItem>
</file>

<file path=customXml/itemProps2.xml><?xml version="1.0" encoding="utf-8"?>
<ds:datastoreItem xmlns:ds="http://schemas.openxmlformats.org/officeDocument/2006/customXml" ds:itemID="{81FAA397-D445-4FE4-904F-3B68D4487AD4}">
  <ds:schemaRefs>
    <ds:schemaRef ds:uri="http://schemas.microsoft.com/sharepoint/v3/contenttype/forms"/>
  </ds:schemaRefs>
</ds:datastoreItem>
</file>

<file path=customXml/itemProps3.xml><?xml version="1.0" encoding="utf-8"?>
<ds:datastoreItem xmlns:ds="http://schemas.openxmlformats.org/officeDocument/2006/customXml" ds:itemID="{57A87F6D-A703-4258-AE0F-348F71FD1A5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52bc1f3-6d6b-4df1-a553-1807f8c3a126"/>
    <ds:schemaRef ds:uri="2e96fb5b-fb81-403e-9eb3-73e306e86d2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4</vt:i4>
      </vt:variant>
    </vt:vector>
  </HeadingPairs>
  <TitlesOfParts>
    <vt:vector size="13" baseType="lpstr">
      <vt:lpstr>GUIDANCE</vt:lpstr>
      <vt:lpstr>GLOSSARY</vt:lpstr>
      <vt:lpstr>1_Profile</vt:lpstr>
      <vt:lpstr>2_FinancialFlows</vt:lpstr>
      <vt:lpstr>3_Vision</vt:lpstr>
      <vt:lpstr>4_Cost</vt:lpstr>
      <vt:lpstr>5_Source of finance</vt:lpstr>
      <vt:lpstr>6_Consolidate</vt:lpstr>
      <vt:lpstr>Data</vt:lpstr>
      <vt:lpstr>CapEx</vt:lpstr>
      <vt:lpstr>CapManEx</vt:lpstr>
      <vt:lpstr>DSEx</vt:lpstr>
      <vt:lpstr>OpEx</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Delia Sanchez Trancon</dc:creator>
  <cp:lastModifiedBy>Ellen Witt</cp:lastModifiedBy>
  <dcterms:created xsi:type="dcterms:W3CDTF">2018-10-11T14:43:25Z</dcterms:created>
  <dcterms:modified xsi:type="dcterms:W3CDTF">2021-03-01T22:57:31Z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0x0101001DE2FF9485E13A4597C9BF358F7DB018</vt:lpwstr>
  </property>
</Properties>
</file>