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Bug Out Bag List for 2018" sheetId="1" r:id="rId3"/>
  </sheets>
  <definedNames>
    <definedName name="valuevx">'Bug Out Bag List for 2018'!$A$2</definedName>
    <definedName name="My_Wedding_Checklist">'Bug Out Bag List for 2018'!$A$2</definedName>
  </definedNames>
  <calcPr/>
</workbook>
</file>

<file path=xl/sharedStrings.xml><?xml version="1.0" encoding="utf-8"?>
<sst xmlns="http://schemas.openxmlformats.org/spreadsheetml/2006/main" count="36" uniqueCount="36">
  <si>
    <t xml:space="preserve">The Ready Lifestyle </t>
  </si>
  <si>
    <t>Bug Out Bag List for 2018</t>
  </si>
  <si>
    <t>Backpack</t>
  </si>
  <si>
    <t>Fire Making</t>
  </si>
  <si>
    <t>Electronics</t>
  </si>
  <si>
    <t>Fero Rod and Striker are Part of the Knife</t>
  </si>
  <si>
    <t>First Aid Kit</t>
  </si>
  <si>
    <t>Cell Phone</t>
  </si>
  <si>
    <t>Shelter</t>
  </si>
  <si>
    <t>Additional Items</t>
  </si>
  <si>
    <t>Leatherman Wingman</t>
  </si>
  <si>
    <t>Water</t>
  </si>
  <si>
    <t>Cordage</t>
  </si>
  <si>
    <t>Snare Wire and Traps</t>
  </si>
  <si>
    <t>Survival Knife/Axe</t>
  </si>
  <si>
    <t>Food</t>
  </si>
  <si>
    <t>Stripped Down MREs</t>
  </si>
  <si>
    <t>Navigation</t>
  </si>
  <si>
    <t>Lock Picks</t>
  </si>
  <si>
    <t>Clothing</t>
  </si>
  <si>
    <t>5 Pairs of Socks</t>
  </si>
  <si>
    <t>3 Pairs of Underwear</t>
  </si>
  <si>
    <t>Gloves</t>
  </si>
  <si>
    <t>Seasonal Clothing as Appropriate for Your Area</t>
  </si>
  <si>
    <t>Hiking Boots/Sneakers</t>
  </si>
  <si>
    <t>Money</t>
  </si>
  <si>
    <t>Multiple Small Bills</t>
  </si>
  <si>
    <t>Light</t>
  </si>
  <si>
    <t>Identification</t>
  </si>
  <si>
    <t>Picture I.D.</t>
  </si>
  <si>
    <t>Concealed Carry License (If Applicable)</t>
  </si>
  <si>
    <t>Hygiene</t>
  </si>
  <si>
    <t>Any Other I.D. you May Need</t>
  </si>
  <si>
    <t>Defense</t>
  </si>
  <si>
    <t>Your Preferred Firearm</t>
  </si>
  <si>
    <t>3-8 Spare Magazines (Loaded)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</si>
</sst>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.00;(#,##0.00)"/>
  </numFmts>
  <fonts count="20">
    <font>
      <sz val="10.0"/>
      <color rgb="FF000000"/>
      <name val="Arial"/>
    </font>
    <font>
      <b/>
      <sz val="24.0"/>
      <color rgb="FFFFFFFF"/>
      <name val="Merriweather"/>
    </font>
    <font>
      <b/>
      <sz val="24.0"/>
      <color rgb="FF000000"/>
      <name val="Merriweather"/>
    </font>
    <font>
      <sz val="8.0"/>
      <name val="Merriweather"/>
    </font>
    <font/>
    <font>
      <sz val="8.0"/>
      <color rgb="FF000000"/>
      <name val="Merriweather"/>
    </font>
    <font>
      <u/>
      <sz val="8.0"/>
      <name val="Merriweather"/>
    </font>
    <font>
      <b/>
      <sz val="10.0"/>
      <color rgb="FFECF2F9"/>
      <name val="Merriweather"/>
    </font>
    <font>
      <sz val="8.0"/>
      <color rgb="FFFFFFFF"/>
      <name val="Merriweather"/>
    </font>
    <font>
      <b/>
      <sz val="8.0"/>
      <color rgb="FF000000"/>
      <name val="Merriweather"/>
    </font>
    <font>
      <b/>
      <u/>
      <sz val="9.0"/>
      <color rgb="FF000000"/>
      <name val="Merriweather"/>
    </font>
    <font>
      <b/>
      <u/>
      <sz val="9.0"/>
      <color rgb="FF000000"/>
      <name val="Merriweather"/>
    </font>
    <font>
      <sz val="9.0"/>
      <color rgb="FF000000"/>
      <name val="Merriweather"/>
    </font>
    <font>
      <b/>
      <u/>
      <sz val="9.0"/>
      <color rgb="FF000000"/>
      <name val="Merriweather"/>
    </font>
    <font>
      <b/>
      <u/>
      <sz val="9.0"/>
      <color rgb="FF000000"/>
      <name val="Merriweather"/>
    </font>
    <font>
      <b/>
      <u/>
      <sz val="9.0"/>
      <color rgb="FF111111"/>
      <name val="Merriweather"/>
    </font>
    <font>
      <b/>
      <u/>
      <sz val="9.0"/>
      <color rgb="FF000000"/>
      <name val="Merriweather"/>
    </font>
    <font>
      <b/>
      <u/>
      <sz val="9.0"/>
      <color rgb="FF000000"/>
      <name val="Merriweather"/>
    </font>
    <font>
      <name val="Merriweather"/>
    </font>
    <font>
      <u/>
      <sz val="12.0"/>
      <color rgb="FFFF0000"/>
      <name val="Merriweather"/>
    </font>
  </fonts>
  <fills count="6">
    <fill>
      <patternFill patternType="none"/>
    </fill>
    <fill>
      <patternFill patternType="lightGray"/>
    </fill>
    <fill>
      <patternFill patternType="solid">
        <fgColor rgb="FF3973AC"/>
        <bgColor rgb="FF3973AC"/>
      </patternFill>
    </fill>
    <fill>
      <patternFill patternType="solid">
        <fgColor rgb="FFECF2F9"/>
        <bgColor rgb="FFECF2F9"/>
      </patternFill>
    </fill>
    <fill>
      <patternFill patternType="solid">
        <fgColor rgb="FFFFFFFF"/>
        <bgColor rgb="FFFFFFFF"/>
      </patternFill>
    </fill>
    <fill>
      <patternFill patternType="solid">
        <fgColor rgb="FFECECF9"/>
        <bgColor rgb="FFECECF9"/>
      </patternFill>
    </fill>
  </fills>
  <borders count="14">
    <border/>
    <border>
      <bottom style="thin">
        <color rgb="FFB2B2B2"/>
      </bottom>
    </border>
    <border>
      <left style="thin">
        <color rgb="FFB2B2B2"/>
      </left>
      <top style="thin">
        <color rgb="FFB2B2B2"/>
      </top>
      <bottom style="thin">
        <color rgb="FF666666"/>
      </bottom>
    </border>
    <border>
      <right style="thin">
        <color rgb="FFB2B2B2"/>
      </right>
      <top style="thin">
        <color rgb="FFB2B2B2"/>
      </top>
      <bottom style="thin">
        <color rgb="FF666666"/>
      </bottom>
    </border>
    <border>
      <left style="thin">
        <color rgb="FFB2B2B2"/>
      </left>
      <right style="thin">
        <color rgb="FFB2B2B2"/>
      </right>
    </border>
    <border>
      <left style="thin">
        <color rgb="FFB2B2B2"/>
      </left>
      <right style="thin">
        <color rgb="FFB2B2B2"/>
      </right>
      <top style="thin">
        <color rgb="FF666666"/>
      </top>
      <bottom style="thin">
        <color rgb="FFB2B2B2"/>
      </bottom>
    </border>
    <border>
      <right style="thin">
        <color rgb="FFB2B2B2"/>
      </right>
    </border>
    <border>
      <left style="thin">
        <color rgb="FFB2B2B2"/>
      </left>
      <top style="thin">
        <color rgb="FF666666"/>
      </top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</border>
    <border>
      <left style="thin">
        <color rgb="FFB2B2B2"/>
      </left>
    </border>
    <border>
      <left style="thin">
        <color rgb="FFB2B2B2"/>
      </left>
      <right style="thin">
        <color rgb="FFB2B2B2"/>
      </right>
      <top style="thin">
        <color rgb="FFB2B2B2"/>
      </top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</border>
    <border>
      <left style="thin">
        <color rgb="FFB2B2B2"/>
      </left>
      <right style="thin">
        <color rgb="FFB2B2B2"/>
      </right>
      <bottom style="thin">
        <color rgb="FFB2B2B2"/>
      </bottom>
    </border>
    <border>
      <top style="thin">
        <color rgb="FF999999"/>
      </top>
    </border>
  </borders>
  <cellStyleXfs count="1">
    <xf borderId="0" fillId="0" fontId="0" numFmtId="0" applyAlignment="1" applyFont="1"/>
  </cellStyleXfs>
  <cellXfs count="39">
    <xf borderId="0" fillId="0" fontId="0" numFmtId="0" xfId="0" applyAlignment="1" applyFont="1">
      <alignment readingOrder="0" shrinkToFit="0" vertical="bottom" wrapText="1"/>
    </xf>
    <xf borderId="0" fillId="2" fontId="1" numFmtId="0" xfId="0" applyAlignment="1" applyFill="1" applyFont="1">
      <alignment horizontal="center" readingOrder="0" shrinkToFit="0" vertical="center" wrapText="0"/>
    </xf>
    <xf borderId="0" fillId="2" fontId="2" numFmtId="0" xfId="0" applyAlignment="1" applyFont="1">
      <alignment horizontal="right" readingOrder="0" shrinkToFit="0" wrapText="0"/>
    </xf>
    <xf borderId="0" fillId="2" fontId="2" numFmtId="0" xfId="0" applyAlignment="1" applyFont="1">
      <alignment horizontal="right" readingOrder="0" shrinkToFit="0" vertical="center" wrapText="0"/>
    </xf>
    <xf borderId="1" fillId="0" fontId="3" numFmtId="0" xfId="0" applyAlignment="1" applyBorder="1" applyFont="1">
      <alignment shrinkToFit="0" vertical="bottom" wrapText="0"/>
    </xf>
    <xf borderId="1" fillId="0" fontId="4" numFmtId="0" xfId="0" applyAlignment="1" applyBorder="1" applyFont="1">
      <alignment shrinkToFit="0" wrapText="1"/>
    </xf>
    <xf borderId="0" fillId="0" fontId="5" numFmtId="0" xfId="0" applyAlignment="1" applyFont="1">
      <alignment shrinkToFit="0" vertical="bottom" wrapText="0"/>
    </xf>
    <xf borderId="1" fillId="0" fontId="5" numFmtId="0" xfId="0" applyAlignment="1" applyBorder="1" applyFont="1">
      <alignment shrinkToFit="0" vertical="bottom" wrapText="0"/>
    </xf>
    <xf borderId="1" fillId="0" fontId="6" numFmtId="0" xfId="0" applyAlignment="1" applyBorder="1" applyFont="1">
      <alignment horizontal="right" shrinkToFit="0" vertical="bottom" wrapText="0"/>
    </xf>
    <xf borderId="2" fillId="2" fontId="7" numFmtId="0" xfId="0" applyAlignment="1" applyBorder="1" applyFont="1">
      <alignment horizontal="center" readingOrder="0" shrinkToFit="0" vertical="bottom" wrapText="0"/>
    </xf>
    <xf borderId="3" fillId="0" fontId="4" numFmtId="0" xfId="0" applyAlignment="1" applyBorder="1" applyFont="1">
      <alignment shrinkToFit="0" wrapText="1"/>
    </xf>
    <xf borderId="4" fillId="0" fontId="8" numFmtId="0" xfId="0" applyAlignment="1" applyBorder="1" applyFont="1">
      <alignment readingOrder="0" shrinkToFit="0" vertical="bottom" wrapText="0"/>
    </xf>
    <xf borderId="4" fillId="0" fontId="9" numFmtId="0" xfId="0" applyAlignment="1" applyBorder="1" applyFont="1">
      <alignment shrinkToFit="0" vertical="bottom" wrapText="0"/>
    </xf>
    <xf borderId="5" fillId="3" fontId="5" numFmtId="164" xfId="0" applyAlignment="1" applyBorder="1" applyFill="1" applyFont="1" applyNumberFormat="1">
      <alignment shrinkToFit="0" vertical="bottom" wrapText="0"/>
    </xf>
    <xf borderId="0" fillId="4" fontId="10" numFmtId="0" xfId="0" applyAlignment="1" applyFill="1" applyFont="1">
      <alignment readingOrder="0" shrinkToFit="0" wrapText="1"/>
    </xf>
    <xf borderId="6" fillId="0" fontId="5" numFmtId="0" xfId="0" applyAlignment="1" applyBorder="1" applyFont="1">
      <alignment shrinkToFit="0" vertical="bottom" wrapText="0"/>
    </xf>
    <xf borderId="7" fillId="0" fontId="11" numFmtId="0" xfId="0" applyAlignment="1" applyBorder="1" applyFont="1">
      <alignment readingOrder="0" shrinkToFit="0" vertical="bottom" wrapText="0"/>
    </xf>
    <xf borderId="8" fillId="3" fontId="5" numFmtId="164" xfId="0" applyAlignment="1" applyBorder="1" applyFont="1" applyNumberFormat="1">
      <alignment shrinkToFit="0" vertical="bottom" wrapText="0"/>
    </xf>
    <xf borderId="9" fillId="0" fontId="12" numFmtId="0" xfId="0" applyAlignment="1" applyBorder="1" applyFont="1">
      <alignment readingOrder="0" shrinkToFit="0" vertical="bottom" wrapText="0"/>
    </xf>
    <xf borderId="4" fillId="0" fontId="5" numFmtId="0" xfId="0" applyAlignment="1" applyBorder="1" applyFont="1">
      <alignment shrinkToFit="0" vertical="bottom" wrapText="0"/>
    </xf>
    <xf borderId="0" fillId="4" fontId="13" numFmtId="0" xfId="0" applyAlignment="1" applyFont="1">
      <alignment readingOrder="0" shrinkToFit="0" wrapText="1"/>
    </xf>
    <xf borderId="8" fillId="5" fontId="5" numFmtId="0" xfId="0" applyAlignment="1" applyBorder="1" applyFill="1" applyFont="1">
      <alignment shrinkToFit="0" vertical="bottom" wrapText="0"/>
    </xf>
    <xf borderId="9" fillId="0" fontId="14" numFmtId="0" xfId="0" applyAlignment="1" applyBorder="1" applyFont="1">
      <alignment readingOrder="0" shrinkToFit="0" vertical="bottom" wrapText="0"/>
    </xf>
    <xf borderId="0" fillId="4" fontId="15" numFmtId="0" xfId="0" applyAlignment="1" applyFont="1">
      <alignment readingOrder="0" shrinkToFit="0" wrapText="1"/>
    </xf>
    <xf borderId="0" fillId="4" fontId="12" numFmtId="0" xfId="0" applyAlignment="1" applyFont="1">
      <alignment horizontal="left" readingOrder="0" shrinkToFit="0" wrapText="1"/>
    </xf>
    <xf borderId="10" fillId="5" fontId="5" numFmtId="0" xfId="0" applyAlignment="1" applyBorder="1" applyFont="1">
      <alignment shrinkToFit="0" vertical="bottom" wrapText="0"/>
    </xf>
    <xf borderId="10" fillId="3" fontId="5" numFmtId="164" xfId="0" applyAlignment="1" applyBorder="1" applyFont="1" applyNumberFormat="1">
      <alignment shrinkToFit="0" vertical="bottom" wrapText="0"/>
    </xf>
    <xf borderId="11" fillId="5" fontId="5" numFmtId="0" xfId="0" applyAlignment="1" applyBorder="1" applyFont="1">
      <alignment shrinkToFit="0" vertical="bottom" wrapText="0"/>
    </xf>
    <xf borderId="0" fillId="0" fontId="16" numFmtId="0" xfId="0" applyAlignment="1" applyFont="1">
      <alignment readingOrder="0" shrinkToFit="0" vertical="bottom" wrapText="0"/>
    </xf>
    <xf borderId="12" fillId="3" fontId="5" numFmtId="164" xfId="0" applyAlignment="1" applyBorder="1" applyFont="1" applyNumberFormat="1">
      <alignment shrinkToFit="0" vertical="bottom" wrapText="0"/>
    </xf>
    <xf borderId="11" fillId="3" fontId="5" numFmtId="164" xfId="0" applyAlignment="1" applyBorder="1" applyFont="1" applyNumberFormat="1">
      <alignment shrinkToFit="0" vertical="bottom" wrapText="0"/>
    </xf>
    <xf borderId="4" fillId="3" fontId="5" numFmtId="164" xfId="0" applyAlignment="1" applyBorder="1" applyFont="1" applyNumberFormat="1">
      <alignment shrinkToFit="0" vertical="bottom" wrapText="0"/>
    </xf>
    <xf borderId="11" fillId="3" fontId="12" numFmtId="164" xfId="0" applyAlignment="1" applyBorder="1" applyFont="1" applyNumberFormat="1">
      <alignment shrinkToFit="0" vertical="bottom" wrapText="0"/>
    </xf>
    <xf borderId="0" fillId="0" fontId="12" numFmtId="0" xfId="0" applyAlignment="1" applyFont="1">
      <alignment readingOrder="0" shrinkToFit="0" vertical="bottom" wrapText="0"/>
    </xf>
    <xf borderId="0" fillId="4" fontId="17" numFmtId="0" xfId="0" applyAlignment="1" applyFont="1">
      <alignment horizontal="left" readingOrder="0" shrinkToFit="0" wrapText="1"/>
    </xf>
    <xf borderId="13" fillId="0" fontId="5" numFmtId="0" xfId="0" applyAlignment="1" applyBorder="1" applyFont="1">
      <alignment shrinkToFit="0" vertical="bottom" wrapText="0"/>
    </xf>
    <xf borderId="0" fillId="0" fontId="5" numFmtId="0" xfId="0" applyAlignment="1" applyFont="1">
      <alignment readingOrder="0" shrinkToFit="0" vertical="bottom" wrapText="0"/>
    </xf>
    <xf borderId="0" fillId="0" fontId="18" numFmtId="0" xfId="0" applyAlignment="1" applyFont="1">
      <alignment shrinkToFit="0" wrapText="1"/>
    </xf>
    <xf borderId="0" fillId="0" fontId="19" numFmtId="0" xfId="0" applyAlignment="1" applyFont="1">
      <alignment readingOrder="0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1</xdr:col>
      <xdr:colOff>438150</xdr:colOff>
      <xdr:row>0</xdr:row>
      <xdr:rowOff>57150</xdr:rowOff>
    </xdr:from>
    <xdr:ext cx="2743200" cy="923925"/>
    <xdr:pic>
      <xdr:nvPicPr>
        <xdr:cNvPr id="0" name="image1.png" title="Readylifestyle.co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aax-us-east.amazon-adsystem.com/x/c/QoH6gCHlbYB23pt0CxHRlM0AAAFjTFY1lQEAAAFKAUqjJDg/https://www.amazon.com/Leatherman-Wingman-Multitool-Stainless-Steel/dp/B005DI0XM4/ref=as_at/?creativeASIN=B005DI0XM4&amp;imprToken=nCFPtuSOm1PdRMNSnDzMcw&amp;slotNum=0&amp;s=aps&amp;ie=UTF8&amp;qid=1524531523&amp;sr=1-1-catcorr&amp;keywords=leatherman&amp;th=1&amp;linkCode=w61&amp;tag=scp0ab-20&amp;linkId=43a223cba4131ef17683d0e12b5c08b7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2.75"/>
  <cols>
    <col customWidth="1" min="1" max="1" width="2.29"/>
    <col customWidth="1" min="2" max="2" width="38.71"/>
    <col customWidth="1" min="3" max="3" width="3.29"/>
    <col customWidth="1" min="4" max="4" width="2.29"/>
    <col customWidth="1" min="5" max="5" width="35.14"/>
    <col customWidth="1" min="6" max="6" width="3.29"/>
    <col customWidth="1" min="7" max="7" width="2.29"/>
    <col customWidth="1" min="8" max="8" width="38.0"/>
  </cols>
  <sheetData>
    <row r="1" ht="40.5" customHeight="1">
      <c r="A1" s="1"/>
      <c r="B1" s="2" t="s">
        <v>0</v>
      </c>
    </row>
    <row r="2" ht="40.5" customHeight="1">
      <c r="A2" s="3" t="s">
        <v>1</v>
      </c>
    </row>
    <row r="3">
      <c r="A3" s="4"/>
      <c r="B3" s="5"/>
      <c r="C3" s="6"/>
      <c r="D3" s="7"/>
      <c r="E3" s="7"/>
      <c r="F3" s="6"/>
      <c r="G3" s="7"/>
      <c r="H3" s="8"/>
    </row>
    <row r="4" ht="13.5" customHeight="1">
      <c r="A4" s="9" t="s">
        <v>2</v>
      </c>
      <c r="B4" s="10"/>
      <c r="C4" s="11"/>
      <c r="D4" s="9" t="s">
        <v>3</v>
      </c>
      <c r="E4" s="10"/>
      <c r="F4" s="12"/>
      <c r="G4" s="9" t="s">
        <v>4</v>
      </c>
      <c r="H4" s="10"/>
    </row>
    <row r="5">
      <c r="A5" s="13"/>
      <c r="B5" s="14" t="str">
        <f>HYPERLINK("https://aax-us-east.amazon-adsystem.com/x/c/QqS3YQavuvnUcYnudKAIQNcAAAFjSy1UPAEAAAFKAcgGj6c/https://www.amazon.com/Sports-Internal-Backpack-Backpacking-Camping/dp/B000F34ZKS/ref=as_at/?creativeASIN=B000F34ZKS&amp;imprToken=pIKPTV463IhxUgs4dpLyQA&amp;slotNum=2&amp;s=o"&amp;"utdoor-recreation&amp;ie=UTF8&amp;qid=1506623413&amp;sr=1-3&amp;keywords=backpack&amp;linkCode=w61&amp;tag=scp0ab-20&amp;linkId=8ea2d3d78e15d72cdf075dcdeac92774","TETON Sports Scout 3400")</f>
        <v>TETON Sports Scout 3400</v>
      </c>
      <c r="C5" s="15"/>
      <c r="D5" s="13"/>
      <c r="E5" s="16" t="str">
        <f>HYPERLINK("https://www.amazon.com/BIC-Lighters-Colors-Vary-Pack/dp/B00BD6C1PW/ref=as_li_ss_tl?s=hpc&amp;ie=UTF8&amp;qid=1525992763&amp;sr=1-5&amp;keywords=bic+lighters&amp;th=1&amp;linkCode=ll1&amp;tag=scp0ab-20&amp;linkId=de138a9844b88b159e2f852938b5d431","Bic Lighters")</f>
        <v>Bic Lighters</v>
      </c>
      <c r="F5" s="15"/>
      <c r="G5" s="13"/>
      <c r="H5" s="14" t="str">
        <f>HYPERLINK("https://aax-us-east.amazon-adsystem.com/x/c/QqS3YQavuvnUcYnudKAIQNcAAAFjSy1UPAEAAAFKAcgGj6c/https://www.amazon.com/Goal-Zero-Venture-Solar-Recharging/dp/B00TY2HXE6/ref=as_at/?creativeASIN=B00TY2HXE6&amp;imprToken=pIKPTV463IhxUgs4dpLyQA&amp;slotNum=22&amp;ie=UTF8&amp;qid="&amp;"1506650950&amp;sr=8-2&amp;keywords=goal+zero&amp;linkCode=w61&amp;tag=scp0ab-20&amp;linkId=84a2ef7d1c05869634a2d560dba62ca7","Goal Zero Venture 30 Solar Recharging Kit")</f>
        <v>Goal Zero Venture 30 Solar Recharging Kit</v>
      </c>
    </row>
    <row r="6">
      <c r="A6" s="17"/>
      <c r="B6" s="14" t="str">
        <f>HYPERLINK("https://aax-us-east.amazon-adsystem.com/x/c/QqS3YQavuvnUcYnudKAIQNcAAAFjSy1UPAEAAAFKAcgGj6c/https://www.amazon.com/Osprey-Aether-Backpack-Adriondack-Adirondack/dp/B01IJK2YWY/ref=as_at/?creativeASIN=B01IJK2YWY&amp;imprToken=pIKPTV463IhxUgs4dpLyQA&amp;slotNum=0&amp;srs"&amp;"=3037669011&amp;ie=UTF8&amp;qid=1506623831&amp;sr=8-5&amp;keywords=B01IJK1N6C+%7C+B01IJK34WS+%7C+B01IJK28G6+%7C+B01IJK1QKA+%7C+B00MN17Y3A+%7C+B00MN4WE9Q+%7C+B014EBQXMY+%7C+B00BUAANDI&amp;th=1&amp;linkCode=w61&amp;tag=scp0ab-20&amp;linkId=11ec95e3949a1f4103884bb9cf9cba4b","Osprey Aether AG 60")</f>
        <v>Osprey Aether AG 60</v>
      </c>
      <c r="C6" s="15"/>
      <c r="D6" s="17"/>
      <c r="E6" s="18" t="s">
        <v>5</v>
      </c>
      <c r="F6" s="15"/>
      <c r="G6" s="17"/>
      <c r="H6" s="14" t="str">
        <f>HYPERLINK("https://aax-us-east.amazon-adsystem.com/x/c/QqS3YQavuvnUcYnudKAIQNcAAAFjSy1UPAEAAAFKAcgGj6c/https://www.amazon.com/Goal-Zero-Guide-Plus-Recharger/dp/B00D2SQ6W8/ref=as_at/?creativeASIN=B00D2SQ6W8&amp;imprToken=pIKPTV463IhxUgs4dpLyQA&amp;slotNum=23&amp;_encoding=UTF8&amp;p"&amp;"sc=1&amp;refRID=H47WMF000ZERRWPCK922&amp;linkCode=w61&amp;tag=scp0ab-20&amp;linkId=dd3c26630d10f1412d3ed01769ced489","Goal Zero Guide 10 Plus")</f>
        <v>Goal Zero Guide 10 Plus</v>
      </c>
    </row>
    <row r="7">
      <c r="A7" s="17"/>
      <c r="B7" s="14" t="str">
        <f>HYPERLINK("https://aax-us-east.amazon-adsystem.com/x/c/QqS3YQavuvnUcYnudKAIQNcAAAFjSy1UPAEAAAFKAcgGj6c/https://www.amazon.com/Kelty-Redwing-44-Backpack-Black/dp/B014JQ9GLO/ref=as_at/?creativeASIN=B014JQ9GLO&amp;imprToken=pIKPTV463IhxUgs4dpLyQA&amp;slotNum=1&amp;s=outdoor-recrea"&amp;"tion&amp;ie=UTF8&amp;qid=1506623418&amp;sr=1-2-spons&amp;keywords=backpack&amp;psc=1&amp;linkCode=w61&amp;tag=scp0ab-20&amp;linkId=b13aed5f3d82fb75017d688d24030112","Kelty Redwing 44")</f>
        <v>Kelty Redwing 44</v>
      </c>
      <c r="C7" s="15"/>
      <c r="D7" s="9" t="s">
        <v>6</v>
      </c>
      <c r="E7" s="10"/>
      <c r="F7" s="15"/>
      <c r="G7" s="17"/>
      <c r="H7" s="18" t="s">
        <v>7</v>
      </c>
    </row>
    <row r="8" ht="15.0" customHeight="1">
      <c r="A8" s="9" t="s">
        <v>8</v>
      </c>
      <c r="B8" s="10"/>
      <c r="C8" s="19"/>
      <c r="D8" s="17"/>
      <c r="E8" s="14" t="str">
        <f>HYPERLINK("https://aax-us-east.amazon-adsystem.com/x/c/QqS3YQavuvnUcYnudKAIQNcAAAFjSy1UPAEAAAFKAcgGj6c/https://www.amazon.com/dp/B000G7WRBC/ref=as_at/?creativeASIN=B000G7WRBC&amp;imprToken=pIKPTV463IhxUgs4dpLyQA&amp;slotNum=14&amp;_encoding=UTF8&amp;th=1&amp;linkCode=w61&amp;tag=scp0ab-20&amp;"&amp;"linkId=b104f32a039621f080006545ad151523","Adventure Medical .7 First Aid Kit")</f>
        <v>Adventure Medical .7 First Aid Kit</v>
      </c>
      <c r="F8" s="15"/>
      <c r="G8" s="9" t="s">
        <v>9</v>
      </c>
      <c r="H8" s="10"/>
    </row>
    <row r="9">
      <c r="A9" s="13"/>
      <c r="B9" s="16" t="str">
        <f>HYPERLINK("https://aax-us-east.amazon-adsystem.com/x/c/QqS3YQavuvnUcYnudKAIQNcAAAFjSy1UPAEAAAFKAcgGj6c/https://www.amazon.com/waterproof-Lightweight-polyester-Backpacking-accessory/dp/B06X3ZZ7Y2/ref=as_at/?creativeASIN=B06X3ZZ7Y2&amp;imprToken=pIKPTV463IhxUgs4dpLyQA&amp;slo"&amp;"tNum=4&amp;ie=UTF8&amp;qid=1506634603&amp;sr=8-7&amp;keywords=tarp+tent&amp;linkCode=w61&amp;tag=scp0ab-20&amp;linkId=a838e44208bfb55524522c999f8710fe","Chill Gorilla 10′ Rain Fly")</f>
        <v>Chill Gorilla 10′ Rain Fly</v>
      </c>
      <c r="C9" s="15"/>
      <c r="D9" s="17"/>
      <c r="E9" s="14" t="str">
        <f>HYPERLINK("https://aax-us-east.amazon-adsystem.com/x/c/QqS3YQavuvnUcYnudKAIQNcAAAFjSy1UPAEAAAFKAcgGj6c/https://www.amazon.com/gp/product/B003BS2PW4/ref=as_at/?creativeASIN=B003BS2PW4&amp;imprToken=pIKPTV463IhxUgs4dpLyQA&amp;slotNum=15&amp;ie=UTF8&amp;linkCode=w61&amp;tag=scp0ab-20&amp;link"&amp;"Id=705846b21c6623ac895a139b023226ff","Trauma Pak with QuikClot")</f>
        <v>Trauma Pak with QuikClot</v>
      </c>
      <c r="F9" s="15"/>
      <c r="G9" s="17"/>
      <c r="H9" s="20" t="s">
        <v>10</v>
      </c>
    </row>
    <row r="10">
      <c r="A10" s="21"/>
      <c r="B10" s="14" t="str">
        <f>HYPERLINK("https://www.amazon.com/ALPS-Mountaineering-Lynx-1-Person-Tent/dp/B00BMKD1DU/ref=as_li_ss_tl?s=outdoor-recreation&amp;ie=UTF8&amp;qid=1525991138&amp;sr=1-24&amp;keywords=tents+for+camping&amp;linkCode=ll1&amp;tag=scp0ab-20&amp;linkId=0e5dd815158cc29999a78ee122d2e5c2","ALPS Mountaineering Lynx 1-Person Tent")</f>
        <v>ALPS Mountaineering Lynx 1-Person Tent</v>
      </c>
      <c r="C10" s="15"/>
      <c r="D10" s="17"/>
      <c r="E10" s="14" t="str">
        <f>HYPERLINK("https://aax-us-east.amazon-adsystem.com/x/c/QqS3YQavuvnUcYnudKAIQNcAAAFjSy1UPAEAAAFKAcgGj6c/https://www.amazon.com/gp/product/B003DPVERM/ref=as_at/?creativeASIN=B003DPVERM&amp;imprToken=pIKPTV463IhxUgs4dpLyQA&amp;slotNum=16&amp;ie=UTF8&amp;linkCode=w61&amp;tag=scp0ab-20&amp;link"&amp;"Id=2b3fa5b2a543a1b02d1c263c5b79842c","Ever Ready Battle Dressing")</f>
        <v>Ever Ready Battle Dressing</v>
      </c>
      <c r="F10" s="15"/>
      <c r="G10" s="17"/>
      <c r="H10" s="22" t="str">
        <f>HYPERLINK("https://www.amazon.com/Kangaroos-Professional-Sewing-Kit-Travel/dp/B01MR9S4HL/ref=as_li_ss_tl?s=arts-crafts&amp;ie=UTF8&amp;qid=1525994191&amp;sr=1-26&amp;keywords=sewing+kit&amp;linkCode=ll1&amp;tag=scp0ab-20&amp;linkId=62a84df7358a38848c0e3cdca890151e","Sewing Kit")</f>
        <v>Sewing Kit</v>
      </c>
    </row>
    <row r="11">
      <c r="A11" s="9" t="s">
        <v>11</v>
      </c>
      <c r="B11" s="10"/>
      <c r="C11" s="15"/>
      <c r="D11" s="17"/>
      <c r="E11" s="14" t="str">
        <f>HYPERLINK("https://aax-us-east.amazon-adsystem.com/x/c/QqS3YQavuvnUcYnudKAIQNcAAAFjSy1UPAEAAAFKAcgGj6c/https://www.amazon.com/gp/product/B003EGD8YC/ref=as_at/?creativeASIN=B003EGD8YC&amp;imprToken=pIKPTV463IhxUgs4dpLyQA&amp;slotNum=17&amp;ie=UTF8&amp;linkCode=w61&amp;tag=scp0ab-20&amp;link"&amp;"Id=e1331c10628796d5f1db12fcf80ec6f2","Combat Application Tourniquet")</f>
        <v>Combat Application Tourniquet</v>
      </c>
      <c r="F11" s="15"/>
      <c r="G11" s="17"/>
      <c r="H11" s="23" t="str">
        <f>HYPERLINK("https://www.amazon.com/Ronco-PF100100GENB-Pocket-Fisherman/dp/B000HDKOHY/ref=as_li_ss_tl?s=arts-crafts&amp;ie=UTF8&amp;qid=1525994278&amp;sr=8-8&amp;keywords=survival+fishing+pole&amp;linkCode=ll1&amp;tag=scp0ab-20&amp;linkId=1f83dd35bf0931509fceb212d53533cd","Survival Fishing Pole")</f>
        <v>Survival Fishing Pole</v>
      </c>
    </row>
    <row r="12">
      <c r="A12" s="21"/>
      <c r="B12" s="14" t="str">
        <f>HYPERLINK("https://aax-us-east.amazon-adsystem.com/x/c/QqS3YQavuvnUcYnudKAIQNcAAAFjSy1UPAEAAAFKAcgGj6c/https://www.amazon.com/Katadyn-8018270-Hiker-Microfilter/dp/B0047QV0AM/ref=as_at/?creativeASIN=B0047QV0AM&amp;imprToken=pIKPTV463IhxUgs4dpLyQA&amp;slotNum=5&amp;ie=UTF8&amp;qid=15"&amp;"09140756&amp;sr=8-2&amp;keywords=Katadyn+Hiker+Microfilter&amp;linkCode=w61&amp;tag=scp0ab-20&amp;linkId=f2e32921346af7ffb18f14c816e809cf","Katadyn Hiker Microfilter")</f>
        <v>Katadyn Hiker Microfilter</v>
      </c>
      <c r="C12" s="15"/>
      <c r="D12" s="9" t="s">
        <v>12</v>
      </c>
      <c r="E12" s="10"/>
      <c r="F12" s="15"/>
      <c r="G12" s="17"/>
      <c r="H12" s="24" t="s">
        <v>13</v>
      </c>
    </row>
    <row r="13">
      <c r="A13" s="21"/>
      <c r="B13" s="22" t="str">
        <f>HYPERLINK("https://www.amazon.com/Nalgene-Wide-Mouth-Cantene-48-Ounce/dp/B000BS0AQU/ref=as_li_ss_tl?s=sporting-goods&amp;ie=UTF8&amp;qid=1525991603&amp;sr=1-2&amp;keywords=Nalgene+Collapsible+Wide+Mouth+Cantene&amp;linkCode=ll1&amp;tag=scp0ab-20&amp;linkId=a9a95e62256f06ba4597701745dbf01f","Nalgene Collapsible Wide Mouth Cantene")</f>
        <v>Nalgene Collapsible Wide Mouth Cantene</v>
      </c>
      <c r="C13" s="15"/>
      <c r="D13" s="17"/>
      <c r="E13" s="23" t="str">
        <f>HYPERLINK("https://www.amazon.com/Live-Fire-Gear-Ring-Safety/dp/B0142UJEP0/ref=as_li_ss_tl?ie=UTF8&amp;qid=1525993255&amp;sr=8-8&amp;keywords=fire+cord&amp;linkCode=ll1&amp;tag=scp0ab-20&amp;linkId=308a275351104a5407b60a5a5e534f83","Live Fire Gear Ring O Fire")</f>
        <v>Live Fire Gear Ring O Fire</v>
      </c>
      <c r="F13" s="15"/>
      <c r="G13" s="17"/>
      <c r="H13" s="22" t="str">
        <f>HYPERLINK("https://aax-us-east.amazon-adsystem.com/x/c/QoH6gCHlbYB23pt0CxHRlM0AAAFjTFY1lQEAAAFKAUqjJDg/https://www.amazon.com/Earth-Pak-Waterproof-Dry-Bag/dp/B06XCYF9F9/ref=as_at/?creativeASIN=B06XCYF9F9&amp;imprToken=nCFPtuSOm1PdRMNSnDzMcw&amp;slotNum=3&amp;s=sporting-goods&amp;ie"&amp;"=UTF8&amp;qid=1524532678&amp;sr=1-3&amp;keywords=dry+bag&amp;th=1&amp;linkCode=w61&amp;tag=scp0ab-20&amp;linkId=d41589f0dbae394b493bf83c6edc513d","Dry Bag")</f>
        <v>Dry Bag</v>
      </c>
    </row>
    <row r="14">
      <c r="A14" s="21"/>
      <c r="B14" s="14" t="str">
        <f>HYPERLINK("https://aax-us-east.amazon-adsystem.com/x/c/QqS3YQavuvnUcYnudKAIQNcAAAFjSy1UPAEAAAFKAcgGj6c/https://www.amazon.com/Aquamira-Chlorine-Dioxide-Treatment-Bottles/dp/B000OR111G/ref=as_at/?creativeASIN=B000OR111G&amp;imprToken=pIKPTV463IhxUgs4dpLyQA&amp;slotNum=6&amp;s=sp"&amp;"orting-goods&amp;ie=UTF8&amp;qid=1509140865&amp;sr=1-1&amp;keywords=aquamira&amp;linkCode=w61&amp;tag=scp0ab-20&amp;linkId=ca3464587600098e16873a9475d42112","Aquamira Water Treatment Kit")</f>
        <v>Aquamira Water Treatment Kit</v>
      </c>
      <c r="C14" s="15"/>
      <c r="D14" s="9" t="s">
        <v>14</v>
      </c>
      <c r="E14" s="10"/>
      <c r="F14" s="15"/>
      <c r="G14" s="21"/>
      <c r="H14" s="22" t="str">
        <f>HYPERLINK("https://www.amazon.com/Upgraded-Version-RunningSnail-Emergency-Flashlight/dp/B01MFCFKG5/ref=as_li_ss_tl?s=aps&amp;ie=UTF8&amp;qid=1525994401&amp;sr=1-2-catcorr&amp;keywords=emergency+radio&amp;linkCode=ll1&amp;tag=scp0ab-20&amp;linkId=445859e5d5cf195eee02b3fbca896f5e","Emergency Radio")</f>
        <v>Emergency Radio</v>
      </c>
    </row>
    <row r="15">
      <c r="A15" s="9" t="s">
        <v>15</v>
      </c>
      <c r="B15" s="10"/>
      <c r="C15" s="15"/>
      <c r="D15" s="17"/>
      <c r="E15" s="14" t="str">
        <f>HYPERLINK("https://aax-us-east.amazon-adsystem.com/x/c/QqS3YQavuvnUcYnudKAIQNcAAAFjSy1UPAEAAAFKAcgGj6c/https://www.amazon.com/Light-Fire-FireKnife-Stainless-Red/dp/B007BO9G1W/ref=as_at/?creativeASIN=B007BO9G1W&amp;imprToken=pIKPTV463IhxUgs4dpLyQA&amp;slotNum=18&amp;ie=UTF8&amp;qid="&amp;"1506648392&amp;sr=8-9&amp;keywords=mora+knives&amp;th=1&amp;linkCode=w61&amp;tag=scp0ab-20&amp;linkId=61e67236d591d21fd18d7e2af011323c","Light My Fire Swedish FireKnife")</f>
        <v>Light My Fire Swedish FireKnife</v>
      </c>
      <c r="F15" s="15"/>
      <c r="G15" s="21"/>
      <c r="H15" s="22" t="str">
        <f>HYPERLINK("https://aax-us-east.amazon-adsystem.com/x/c/QoH6gCHlbYB23pt0CxHRlM0AAAFjTFY1lQEAAAFKAUqjJDg/https://www.amazon.com/Tri-Fold-Entrenching-Genuine-Military-Shovel/dp/B00AWTD7HM/ref=as_at/?creativeASIN=B00AWTD7HM&amp;imprToken=nCFPtuSOm1PdRMNSnDzMcw&amp;slotNum=4&amp;ie="&amp;"UTF8&amp;qid=1524532837&amp;sr=8-4&amp;keywords=Entrenching+Tool&amp;linkCode=w61&amp;tag=scp0ab-20&amp;linkId=bd5a7d042ed310caf01e842470da791c","E-Tool")</f>
        <v>E-Tool</v>
      </c>
    </row>
    <row r="16">
      <c r="A16" s="21"/>
      <c r="B16" s="14" t="str">
        <f>HYPERLINK("https://aax-us-east.amazon-adsystem.com/x/c/QqS3YQavuvnUcYnudKAIQNcAAAFjSy1UPAEAAAFKAcgGj6c/https://www.amazon.com/Mountain-House-Lasagna-Sauce-Pro-Pak/dp/B000FXVBUK/ref=as_at/?creativeASIN=B000FXVBUK&amp;imprToken=pIKPTV463IhxUgs4dpLyQA&amp;slotNum=7&amp;ie=UTF8&amp;qid"&amp;"=1509140977&amp;sr=8-1-spell&amp;keywords=mountainhouse+pro+pak&amp;linkCode=w61&amp;tag=scp0ab-20&amp;linkId=1378e7bc3c59b668aff55f1761886864","Mountain House PRO-PAK")</f>
        <v>Mountain House PRO-PAK</v>
      </c>
      <c r="C16" s="15"/>
      <c r="D16" s="17"/>
      <c r="E16" s="14" t="str">
        <f>HYPERLINK("https://aax-us-east.amazon-adsystem.com/x/c/QqS3YQavuvnUcYnudKAIQNcAAAFjSy1UPAEAAAFKAcgGj6c/https://www.amazon.com/Gransfors-Wildlife-Hatchet-Handmade-415/dp/B000WIX6YC/ref=as_at/?creativeASIN=B000WIX6YC&amp;imprToken=pIKPTV463IhxUgs4dpLyQA&amp;slotNum=19&amp;ie=UTF8"&amp;"&amp;qid=1506636805&amp;sr=8-3&amp;keywords=Gransfors&amp;linkCode=w61&amp;tag=scp0ab-20&amp;linkId=3e119ebbace4214a01b55f43dbebdfd0","Gransfor Bruk Wildlife Hatchet")</f>
        <v>Gransfor Bruk Wildlife Hatchet</v>
      </c>
      <c r="F16" s="15"/>
      <c r="G16" s="21"/>
      <c r="H16" s="22" t="str">
        <f>HYPERLINK("https://www.amazon.com/Stanley-FMHT55009-FatMax-Molding-Bar/dp/B01FQLZUFM/ref=as_li_ss_tl?s=hi&amp;ie=UTF8&amp;qid=1525994476&amp;sr=1-7&amp;keywords=pry+bar&amp;linkCode=ll1&amp;tag=scp0ab-20&amp;linkId=feb4e7ecc875b46c8b422209d23ba63c","Pry Bar")</f>
        <v>Pry Bar</v>
      </c>
    </row>
    <row r="17">
      <c r="A17" s="25"/>
      <c r="B17" s="18" t="s">
        <v>16</v>
      </c>
      <c r="C17" s="15"/>
      <c r="D17" s="9" t="s">
        <v>17</v>
      </c>
      <c r="E17" s="10"/>
      <c r="F17" s="15"/>
      <c r="G17" s="25"/>
      <c r="H17" s="18" t="s">
        <v>18</v>
      </c>
    </row>
    <row r="18" ht="15.0" customHeight="1">
      <c r="A18" s="9" t="s">
        <v>19</v>
      </c>
      <c r="B18" s="10"/>
      <c r="C18" s="15"/>
      <c r="D18" s="26"/>
      <c r="E18" s="23" t="str">
        <f>HYPERLINK("https://www.amazon.com/Sportneer-Military-Lensatic-Waterproof-Shakeproof/dp/B01MY6VVWU/ref=as_li_ss_tl?s=sporting-goods&amp;ie=UTF8&amp;qid=1525993467&amp;sr=1-3&amp;keywords=compass&amp;linkCode=ll1&amp;tag=scp0ab-20&amp;linkId=f2af51dc404cdf768c433ff86cb499f5","Lensatic Compass")</f>
        <v>Lensatic Compass</v>
      </c>
      <c r="F18" s="6"/>
      <c r="G18" s="27"/>
      <c r="H18" s="28" t="str">
        <f>HYPERLINK("https://aax-us-east.amazon-adsystem.com/x/c/QoH6gCHlbYB23pt0CxHRlM0AAAFjTFY1lQEAAAFKAUqjJDg/https://www.amazon.com/UST-StarFlash-Floating-Signal-Mirror/dp/B001H9N8CA/ref=as_at/?creativeASIN=B001H9N8CA&amp;imprToken=nCFPtuSOm1PdRMNSnDzMcw&amp;slotNum=5&amp;ie=UTF8&amp;qid"&amp;"=1524534328&amp;sr=8-3&amp;keywords=signal+mirror&amp;linkCode=w61&amp;tag=scp0ab-20&amp;linkId=49d9b6b7d147f05e2f6a3027b21c715a","Signal Mirror")</f>
        <v>Signal Mirror</v>
      </c>
    </row>
    <row r="19" ht="13.5" customHeight="1">
      <c r="A19" s="29"/>
      <c r="B19" s="18" t="s">
        <v>20</v>
      </c>
      <c r="C19" s="6"/>
      <c r="D19" s="30"/>
      <c r="E19" s="28" t="str">
        <f>HYPERLINK("https://www.amazon.com/Garmin-010-01772-00-Foretrex-601-inches/dp/B073NXKWYN/ref=as_li_ss_tl?s=aps&amp;ie=UTF8&amp;qid=1525993592&amp;sr=1-1-catcorr&amp;keywords=foretrex+601&amp;linkCode=ll1&amp;tag=scp0ab-20&amp;linkId=9e46ec27f0be87a0115bb63c5a7162b9","Garmin Foretrex 601")</f>
        <v>Garmin Foretrex 601</v>
      </c>
      <c r="F19" s="15"/>
      <c r="G19" s="31"/>
      <c r="H19" s="22" t="str">
        <f>HYPERLINK("https://aax-us-east.amazon-adsystem.com/x/c/QoH6gCHlbYB23pt0CxHRlM0AAAFjTFY1lQEAAAFKAUqjJDg/https://www.amazon.com/S-Survive-Outdoors-Longer-Whistle/dp/B004Q17CQY/ref=as_at/?creativeASIN=B004Q17CQY&amp;imprToken=nCFPtuSOm1PdRMNSnDzMcw&amp;slotNum=6&amp;ie=UTF8&amp;qid=15"&amp;"24534677&amp;sr=8-3&amp;keywords=survival+whistle&amp;linkCode=w61&amp;tag=scp0ab-20&amp;linkId=63135000a29099c7cc9594a255ae01f3","Survival Whistle")</f>
        <v>Survival Whistle</v>
      </c>
    </row>
    <row r="20">
      <c r="A20" s="17"/>
      <c r="B20" s="18" t="s">
        <v>21</v>
      </c>
      <c r="C20" s="15"/>
      <c r="D20" s="9" t="s">
        <v>22</v>
      </c>
      <c r="E20" s="10"/>
      <c r="F20" s="6"/>
      <c r="G20" s="32"/>
      <c r="H20" s="28" t="str">
        <f>HYPERLINK("https://aax-us-east.amazon-adsystem.com/x/c/QoH6gCHlbYB23pt0CxHRlM0AAAFjTFY1lQEAAAFKAUqjJDg/https://www.amazon.com/Gorilla-6035180-Tape-Black-Duct/dp/B000CSS8UE/ref=as_at/?creativeASIN=B000CSS8UE&amp;imprToken=nCFPtuSOm1PdRMNSnDzMcw&amp;slotNum=7&amp;ie=UTF8&amp;qid=1524"&amp;"534728&amp;sr=8-3&amp;keywords=Gorilla+Tape&amp;linkCode=w61&amp;tag=scp0ab-20&amp;linkId=3916e90049da265071390e5b78f9a946","Reception")</f>
        <v>Reception</v>
      </c>
    </row>
    <row r="21">
      <c r="A21" s="17"/>
      <c r="B21" s="18" t="s">
        <v>23</v>
      </c>
      <c r="C21" s="15"/>
      <c r="D21" s="17"/>
      <c r="E21" s="14" t="str">
        <f>HYPERLINK("https://aax-us-east.amazon-adsystem.com/x/c/QqS3YQavuvnUcYnudKAIQNcAAAFjSy1UPAEAAAFKAcgGj6c/https://www.amazon.com/Mechanix-Wear-MultiCam-Tactical-Camouflage/dp/B00LB46F5I/ref=as_at/?creativeASIN=B00LB46F5I&amp;imprToken=pIKPTV463IhxUgs4dpLyQA&amp;slotNum=21&amp;s=hp"&amp;"c&amp;ie=UTF8&amp;qid=1520636276&amp;sr=8-4&amp;keywords=Mechanix+Mpact+Gloves&amp;linkCode=w61&amp;tag=scp0ab-20&amp;linkId=e65322065a27fa606f5b437b38add89d","Mechanix Mpact Gloves")</f>
        <v>Mechanix Mpact Gloves</v>
      </c>
      <c r="F21" s="6"/>
      <c r="G21" s="6"/>
      <c r="H21" s="6"/>
    </row>
    <row r="22">
      <c r="A22" s="17"/>
      <c r="B22" s="18" t="s">
        <v>24</v>
      </c>
      <c r="C22" s="15"/>
      <c r="D22" s="9" t="s">
        <v>25</v>
      </c>
      <c r="E22" s="10"/>
      <c r="F22" s="6"/>
      <c r="G22" s="6"/>
      <c r="H22" s="6"/>
    </row>
    <row r="23" ht="13.5" customHeight="1">
      <c r="A23" s="17"/>
      <c r="B23" s="14" t="str">
        <f>HYPERLINK("https://aax-us-east.amazon-adsystem.com/x/c/QqS3YQavuvnUcYnudKAIQNcAAAFjSy1UPAEAAAFKAcgGj6c/https://www.amazon.com/Gear-Aid-Tenacious-Fabric-Repair/dp/B001949Z4I/ref=as_at/?creativeASIN=B001949Z4I&amp;imprToken=pIKPTV463IhxUgs4dpLyQA&amp;slotNum=11&amp;ie=UTF8&amp;qid=14"&amp;"94355967&amp;sr=8-3&amp;keywords=tenacious+tape&amp;linkCode=w61&amp;tag=scp0ab-20&amp;linkId=b77787f989eb3684dff58b0e4c8276c3","Gear Aid Tenacious Tape")</f>
        <v>Gear Aid Tenacious Tape</v>
      </c>
      <c r="C23" s="6"/>
      <c r="D23" s="30"/>
      <c r="E23" s="33" t="s">
        <v>26</v>
      </c>
      <c r="F23" s="6"/>
      <c r="G23" s="6"/>
      <c r="H23" s="6"/>
    </row>
    <row r="24" ht="13.5" customHeight="1">
      <c r="A24" s="9" t="s">
        <v>27</v>
      </c>
      <c r="B24" s="10"/>
      <c r="C24" s="15"/>
      <c r="D24" s="9" t="s">
        <v>28</v>
      </c>
      <c r="E24" s="10"/>
      <c r="F24" s="6"/>
      <c r="G24" s="6"/>
      <c r="H24" s="6"/>
    </row>
    <row r="25">
      <c r="A25" s="17"/>
      <c r="B25" s="34" t="str">
        <f>HYPERLINK("https://aax-us-east.amazon-adsystem.com/x/c/Qq_lk7K6ohFCC3ZuTv9zmjgAAAFjTDbs6QEAAAFKAccYhfM/https://www.amazon.com/Black-Diamond-Unisex-Light-Olive/dp/B011K7J8SQ/ref=as_at/?creativeASIN=B011K7J8SQ&amp;imprToken=5QfErAtt.m0q0n03k3MOdw&amp;slotNum=0&amp;ie=UTF8&amp;qid=152"&amp;"3026457&amp;sr=8-2&amp;keywords=black+diamond+spot&amp;th=1&amp;linkCode=w61&amp;tag=scp0ab-20&amp;linkId=15b024519439f2246aec55c404c9e2e2","Black Diamond Spot Headlamp")</f>
        <v>Black Diamond Spot Headlamp</v>
      </c>
      <c r="C25" s="15"/>
      <c r="D25" s="17"/>
      <c r="E25" s="18" t="s">
        <v>29</v>
      </c>
      <c r="F25" s="6"/>
      <c r="G25" s="6"/>
      <c r="H25" s="6"/>
    </row>
    <row r="26">
      <c r="A26" s="17"/>
      <c r="B26" s="14" t="str">
        <f>HYPERLINK("https://aax-us-east.amazon-adsystem.com/x/c/QqS3YQavuvnUcYnudKAIQNcAAAFjSy1UPAEAAAFKAcgGj6c/https://www.amazon.com/Goal-Zero-Torch-Flashlight-Integrated/dp/B00JGR3QT0/ref=as_at/?creativeASIN=B00JGR3QT0&amp;imprToken=pIKPTV463IhxUgs4dpLyQA&amp;slotNum=13&amp;ie=UTF8&amp;q"&amp;"id=1506642014&amp;sr=8-4&amp;keywords=goal+zero&amp;linkCode=w61&amp;tag=scp0ab-20&amp;linkId=85e963da52165cdf0596d253d3a64432","Goal Zero Torch 250")</f>
        <v>Goal Zero Torch 250</v>
      </c>
      <c r="C26" s="15"/>
      <c r="D26" s="17"/>
      <c r="E26" s="18" t="s">
        <v>30</v>
      </c>
      <c r="F26" s="6"/>
      <c r="G26" s="6"/>
      <c r="H26" s="6"/>
    </row>
    <row r="27">
      <c r="A27" s="9" t="s">
        <v>31</v>
      </c>
      <c r="B27" s="10"/>
      <c r="C27" s="15"/>
      <c r="D27" s="26"/>
      <c r="E27" s="18" t="s">
        <v>32</v>
      </c>
      <c r="F27" s="6"/>
      <c r="G27" s="6"/>
      <c r="H27" s="6"/>
    </row>
    <row r="28" ht="13.5" customHeight="1">
      <c r="A28" s="17"/>
      <c r="B28" s="22" t="str">
        <f>HYPERLINK("https://www.amazon.com/Shower-Unscented-Naturally-Soothing-Hypoallergenic/dp/B01IUZCW8Y/ref=as_li_ss_tl?ie=UTF8&amp;qid=1525992403&amp;sr=8-9&amp;keywords=body+wipes&amp;th=1&amp;linkCode=ll1&amp;tag=scp0ab-20&amp;linkId=d193b48618acfe19627ec760f80b8dab","Body Wipes")</f>
        <v>Body Wipes</v>
      </c>
      <c r="C28" s="6"/>
      <c r="D28" s="35"/>
      <c r="E28" s="36"/>
      <c r="F28" s="6"/>
      <c r="G28" s="6"/>
      <c r="H28" s="6"/>
    </row>
    <row r="29">
      <c r="A29" s="9" t="s">
        <v>33</v>
      </c>
      <c r="B29" s="10"/>
      <c r="C29" s="6"/>
      <c r="D29" s="6"/>
      <c r="E29" s="36"/>
      <c r="F29" s="6"/>
      <c r="G29" s="6"/>
      <c r="H29" s="6"/>
    </row>
    <row r="30">
      <c r="A30" s="26"/>
      <c r="B30" s="18" t="s">
        <v>34</v>
      </c>
      <c r="C30" s="6"/>
      <c r="D30" s="6"/>
      <c r="E30" s="36"/>
      <c r="F30" s="6"/>
      <c r="G30" s="6"/>
      <c r="H30" s="6"/>
    </row>
    <row r="31">
      <c r="A31" s="30"/>
      <c r="B31" s="33" t="s">
        <v>35</v>
      </c>
      <c r="C31" s="6"/>
      <c r="D31" s="6"/>
      <c r="E31" s="36"/>
      <c r="F31" s="6"/>
      <c r="G31" s="6"/>
      <c r="H31" s="6"/>
    </row>
    <row r="32">
      <c r="A32" s="6"/>
      <c r="B32" s="36"/>
      <c r="C32" s="6"/>
      <c r="D32" s="6"/>
      <c r="E32" s="36"/>
      <c r="F32" s="6"/>
      <c r="G32" s="6"/>
      <c r="H32" s="6"/>
    </row>
    <row r="33">
      <c r="A33" s="6"/>
      <c r="B33" s="36"/>
      <c r="C33" s="6"/>
      <c r="D33" s="6"/>
      <c r="E33" s="36"/>
      <c r="F33" s="6"/>
      <c r="G33" s="6"/>
      <c r="H33" s="6"/>
    </row>
    <row r="34">
      <c r="A34" s="37"/>
      <c r="B34" s="6"/>
      <c r="C34" s="6"/>
      <c r="D34" s="6"/>
      <c r="E34" s="6"/>
      <c r="F34" s="6"/>
      <c r="G34" s="6"/>
      <c r="H34" s="6"/>
    </row>
    <row r="35">
      <c r="A35" s="37"/>
      <c r="B35" s="38" t="str">
        <f>HYPERLINK("https://readylifestyle.com/best-bug-out-bag-list/","Be sure to read The Best Bug Out Bag List (2018) for an indepth look at our ideas about bug out bags.")</f>
        <v>Be sure to read The Best Bug Out Bag List (2018) for an indepth look at our ideas about bug out bags.</v>
      </c>
    </row>
  </sheetData>
  <mergeCells count="22">
    <mergeCell ref="A8:B8"/>
    <mergeCell ref="D7:E7"/>
    <mergeCell ref="D22:E22"/>
    <mergeCell ref="D24:E24"/>
    <mergeCell ref="A24:B24"/>
    <mergeCell ref="A27:B27"/>
    <mergeCell ref="B35:H35"/>
    <mergeCell ref="A29:B29"/>
    <mergeCell ref="A4:B4"/>
    <mergeCell ref="D4:E4"/>
    <mergeCell ref="A3:B3"/>
    <mergeCell ref="A2:H2"/>
    <mergeCell ref="B1:H1"/>
    <mergeCell ref="D14:E14"/>
    <mergeCell ref="D17:E17"/>
    <mergeCell ref="A11:B11"/>
    <mergeCell ref="D12:E12"/>
    <mergeCell ref="D20:E20"/>
    <mergeCell ref="G4:H4"/>
    <mergeCell ref="A15:B15"/>
    <mergeCell ref="A18:B18"/>
    <mergeCell ref="G8:H8"/>
  </mergeCells>
  <hyperlinks>
    <hyperlink r:id="rId1" ref="H9"/>
  </hyperlinks>
  <drawing r:id="rId2"/>
</worksheet>
</file>